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SPR\PSN\Contenus Site Internet\1_Données statistiques_1_Retraités_1_Nouveaux retraités_3_Ages de départ à la retraite\2023\"/>
    </mc:Choice>
  </mc:AlternateContent>
  <xr:revisionPtr revIDLastSave="0" documentId="13_ncr:101_{E17ED645-9FAC-4660-A91A-C13B2A90CA6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_ Evol. âges dts. directs" sheetId="2" r:id="rId1"/>
    <sheet name="2_Pyramide nvx dts directs" sheetId="1" r:id="rId2"/>
    <sheet name="3_Evol. âges dts dérivés" sheetId="3" r:id="rId3"/>
  </sheets>
  <definedNames>
    <definedName name="DépartementRésidence" localSheetId="2">#REF!</definedName>
    <definedName name="DépartementRésidence">#REF!</definedName>
    <definedName name="RégionRésidence" localSheetId="2">#REF!</definedName>
    <definedName name="RégionRésidence">#REF!</definedName>
    <definedName name="saisie" localSheetId="2">#REF!,#REF!,#REF!,#REF!,#REF!,#REF!,#REF!,#REF!,#REF!,#REF!,#REF!,#REF!,#REF!,#REF!,#REF!,#REF!</definedName>
    <definedName name="saisie">#REF!,#REF!,#REF!,#REF!,#REF!,#REF!,#REF!,#REF!,#REF!,#REF!,#REF!,#REF!,#REF!,#REF!,#REF!,#REF!</definedName>
    <definedName name="TitreDate">#REF!</definedName>
    <definedName name="TitreRég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 l="1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" i="3" l="1"/>
  <c r="B6" i="3"/>
  <c r="B7" i="3"/>
  <c r="B8" i="3"/>
  <c r="B57" i="3"/>
  <c r="B58" i="3"/>
  <c r="B59" i="3"/>
  <c r="D61" i="3"/>
  <c r="E49" i="3" s="1"/>
  <c r="F61" i="3"/>
  <c r="G32" i="3" s="1"/>
  <c r="G41" i="3"/>
  <c r="G33" i="3"/>
  <c r="G29" i="3"/>
  <c r="G25" i="3"/>
  <c r="G23" i="3"/>
  <c r="G21" i="3"/>
  <c r="G17" i="3"/>
  <c r="G15" i="3"/>
  <c r="G13" i="3"/>
  <c r="G9" i="3"/>
  <c r="G7" i="3"/>
  <c r="G5" i="3"/>
  <c r="G30" i="3"/>
  <c r="G26" i="3"/>
  <c r="G22" i="3"/>
  <c r="G12" i="3"/>
  <c r="G52" i="3"/>
  <c r="G44" i="3"/>
  <c r="G36" i="3"/>
  <c r="G35" i="3"/>
  <c r="G39" i="3"/>
  <c r="G54" i="3"/>
  <c r="G46" i="3"/>
  <c r="G38" i="3"/>
  <c r="P5" i="1"/>
  <c r="Q5" i="1"/>
  <c r="Q6" i="1"/>
  <c r="Q7" i="1"/>
  <c r="Q8" i="1"/>
  <c r="Q9" i="1"/>
  <c r="Q10" i="1"/>
  <c r="P10" i="1"/>
  <c r="P9" i="1"/>
  <c r="P8" i="1"/>
  <c r="P6" i="1"/>
  <c r="P7" i="1"/>
  <c r="C18" i="1"/>
  <c r="B18" i="1"/>
  <c r="D17" i="1"/>
  <c r="D16" i="1"/>
  <c r="D15" i="1"/>
  <c r="D14" i="1"/>
  <c r="D13" i="1"/>
  <c r="D12" i="1"/>
  <c r="D11" i="1"/>
  <c r="R9" i="1"/>
  <c r="D10" i="1"/>
  <c r="D9" i="1"/>
  <c r="D8" i="1"/>
  <c r="D7" i="1"/>
  <c r="R7" i="1" s="1"/>
  <c r="D6" i="1"/>
  <c r="R6" i="1" s="1"/>
  <c r="D5" i="1"/>
  <c r="R5" i="1" s="1"/>
  <c r="G51" i="3" l="1"/>
  <c r="G53" i="3"/>
  <c r="G43" i="3"/>
  <c r="G8" i="3"/>
  <c r="G31" i="3"/>
  <c r="G45" i="3"/>
  <c r="G14" i="3"/>
  <c r="G59" i="3"/>
  <c r="G20" i="3"/>
  <c r="G49" i="3"/>
  <c r="G61" i="3"/>
  <c r="G24" i="3"/>
  <c r="G57" i="3"/>
  <c r="G10" i="3"/>
  <c r="G28" i="3"/>
  <c r="R8" i="1"/>
  <c r="P11" i="1"/>
  <c r="S9" i="1" s="1"/>
  <c r="R10" i="1"/>
  <c r="R11" i="1" s="1"/>
  <c r="G37" i="3"/>
  <c r="G34" i="3"/>
  <c r="E29" i="3"/>
  <c r="E5" i="3"/>
  <c r="E57" i="3"/>
  <c r="E41" i="3"/>
  <c r="E13" i="3"/>
  <c r="E21" i="3"/>
  <c r="D18" i="1"/>
  <c r="S8" i="1"/>
  <c r="S10" i="1"/>
  <c r="S7" i="1"/>
  <c r="S5" i="1"/>
  <c r="E50" i="3"/>
  <c r="E43" i="3"/>
  <c r="E14" i="3"/>
  <c r="E30" i="3"/>
  <c r="B61" i="3"/>
  <c r="C56" i="3" s="1"/>
  <c r="E9" i="3"/>
  <c r="E17" i="3"/>
  <c r="E25" i="3"/>
  <c r="E33" i="3"/>
  <c r="E35" i="3"/>
  <c r="E38" i="3"/>
  <c r="E34" i="3"/>
  <c r="E56" i="3"/>
  <c r="E48" i="3"/>
  <c r="E40" i="3"/>
  <c r="E32" i="3"/>
  <c r="E28" i="3"/>
  <c r="E24" i="3"/>
  <c r="E20" i="3"/>
  <c r="E16" i="3"/>
  <c r="E12" i="3"/>
  <c r="E8" i="3"/>
  <c r="E36" i="3"/>
  <c r="E54" i="3"/>
  <c r="E37" i="3"/>
  <c r="E27" i="3"/>
  <c r="E19" i="3"/>
  <c r="E11" i="3"/>
  <c r="E39" i="3"/>
  <c r="E61" i="3"/>
  <c r="E52" i="3"/>
  <c r="E44" i="3"/>
  <c r="E46" i="3"/>
  <c r="E53" i="3"/>
  <c r="E45" i="3"/>
  <c r="E31" i="3"/>
  <c r="E23" i="3"/>
  <c r="E15" i="3"/>
  <c r="E7" i="3"/>
  <c r="E55" i="3"/>
  <c r="E47" i="3"/>
  <c r="Q11" i="1"/>
  <c r="T5" i="1" s="1"/>
  <c r="E59" i="3"/>
  <c r="E6" i="3"/>
  <c r="E22" i="3"/>
  <c r="E58" i="3"/>
  <c r="E51" i="3"/>
  <c r="E10" i="3"/>
  <c r="E18" i="3"/>
  <c r="E26" i="3"/>
  <c r="E42" i="3"/>
  <c r="G42" i="3"/>
  <c r="G50" i="3"/>
  <c r="G58" i="3"/>
  <c r="G40" i="3"/>
  <c r="G48" i="3"/>
  <c r="G56" i="3"/>
  <c r="G18" i="3"/>
  <c r="G11" i="3"/>
  <c r="G19" i="3"/>
  <c r="G27" i="3"/>
  <c r="G47" i="3"/>
  <c r="G55" i="3"/>
  <c r="G6" i="3"/>
  <c r="G16" i="3"/>
  <c r="C51" i="3" l="1"/>
  <c r="C44" i="3"/>
  <c r="S11" i="1"/>
  <c r="U6" i="1"/>
  <c r="U5" i="1"/>
  <c r="S6" i="1"/>
  <c r="U8" i="1"/>
  <c r="C52" i="3"/>
  <c r="C24" i="3"/>
  <c r="C20" i="3"/>
  <c r="U9" i="1"/>
  <c r="U11" i="1"/>
  <c r="U10" i="1"/>
  <c r="T7" i="1"/>
  <c r="U7" i="1"/>
  <c r="C32" i="3"/>
  <c r="C28" i="3"/>
  <c r="C40" i="3"/>
  <c r="C8" i="3"/>
  <c r="T10" i="1"/>
  <c r="T6" i="1"/>
  <c r="T11" i="1"/>
  <c r="T8" i="1"/>
  <c r="C5" i="3"/>
  <c r="C9" i="3"/>
  <c r="C13" i="3"/>
  <c r="C17" i="3"/>
  <c r="C21" i="3"/>
  <c r="C25" i="3"/>
  <c r="C29" i="3"/>
  <c r="C33" i="3"/>
  <c r="C57" i="3"/>
  <c r="C50" i="3"/>
  <c r="C6" i="3"/>
  <c r="C14" i="3"/>
  <c r="C22" i="3"/>
  <c r="C30" i="3"/>
  <c r="C45" i="3"/>
  <c r="C10" i="3"/>
  <c r="C18" i="3"/>
  <c r="C26" i="3"/>
  <c r="C37" i="3"/>
  <c r="C46" i="3"/>
  <c r="C47" i="3"/>
  <c r="C38" i="3"/>
  <c r="C35" i="3"/>
  <c r="C49" i="3"/>
  <c r="C61" i="3"/>
  <c r="C15" i="3"/>
  <c r="C31" i="3"/>
  <c r="C54" i="3"/>
  <c r="C53" i="3"/>
  <c r="C11" i="3"/>
  <c r="C19" i="3"/>
  <c r="C27" i="3"/>
  <c r="C41" i="3"/>
  <c r="C55" i="3"/>
  <c r="C58" i="3"/>
  <c r="C42" i="3"/>
  <c r="C7" i="3"/>
  <c r="C23" i="3"/>
  <c r="C43" i="3"/>
  <c r="T9" i="1"/>
  <c r="C34" i="3"/>
  <c r="C59" i="3"/>
  <c r="C39" i="3"/>
  <c r="C36" i="3"/>
  <c r="C48" i="3"/>
  <c r="C16" i="3"/>
  <c r="C12" i="3"/>
  <c r="A43" i="3"/>
  <c r="A41" i="3"/>
  <c r="A54" i="3"/>
  <c r="A56" i="3"/>
  <c r="A50" i="3"/>
  <c r="A42" i="3"/>
  <c r="A45" i="3"/>
  <c r="A34" i="3"/>
  <c r="A49" i="3"/>
  <c r="A35" i="3"/>
  <c r="A53" i="3"/>
  <c r="A39" i="3"/>
  <c r="A36" i="3"/>
  <c r="A59" i="3"/>
  <c r="A40" i="3"/>
  <c r="A47" i="3"/>
  <c r="A37" i="3"/>
  <c r="A55" i="3"/>
  <c r="A48" i="3"/>
  <c r="A46" i="3"/>
  <c r="A38" i="3"/>
  <c r="A51" i="3"/>
  <c r="A57" i="3"/>
  <c r="A58" i="3"/>
  <c r="A44" i="3"/>
  <c r="A52" i="3"/>
</calcChain>
</file>

<file path=xl/sharedStrings.xml><?xml version="1.0" encoding="utf-8"?>
<sst xmlns="http://schemas.openxmlformats.org/spreadsheetml/2006/main" count="118" uniqueCount="63">
  <si>
    <t>Âge au point de départ de la prestation</t>
  </si>
  <si>
    <t xml:space="preserve">Hommes </t>
  </si>
  <si>
    <t xml:space="preserve">Femmes </t>
  </si>
  <si>
    <t>Ensemble</t>
  </si>
  <si>
    <t>Moins de 60 ans</t>
  </si>
  <si>
    <t>60 ans</t>
  </si>
  <si>
    <t>61 ans</t>
  </si>
  <si>
    <t>62 ans</t>
  </si>
  <si>
    <t>63 ans</t>
  </si>
  <si>
    <t>64 ans</t>
  </si>
  <si>
    <t>65 ans</t>
  </si>
  <si>
    <t>66 ans</t>
  </si>
  <si>
    <t>67 ans</t>
  </si>
  <si>
    <t>68 ans</t>
  </si>
  <si>
    <t>69 ans</t>
  </si>
  <si>
    <t>70 ans</t>
  </si>
  <si>
    <t>71 ans et plus</t>
  </si>
  <si>
    <t>Total</t>
  </si>
  <si>
    <t>2019*</t>
  </si>
  <si>
    <t>Hommes</t>
  </si>
  <si>
    <t>Femmes</t>
  </si>
  <si>
    <t>Âge de départ à la retraite des nouveaux retraités de droit direct depuis 2004</t>
  </si>
  <si>
    <t>Âge de départ à la retraite</t>
  </si>
  <si>
    <t>avant 60 ans</t>
  </si>
  <si>
    <t>62-64 ans</t>
  </si>
  <si>
    <t>66 ans et plus</t>
  </si>
  <si>
    <t>Source : SNSP et SNSP-TI.</t>
  </si>
  <si>
    <t>Champ : Retraités de droit direct du régime général (hors outils de gestion de la Sécurité sociale pour les indépendants jusqu'à fin 2018).</t>
  </si>
  <si>
    <t>* 2019 : rupture de série suite à l'intégration du régime des travailleurs indépendants au régime général.</t>
  </si>
  <si>
    <t>Source : SNSP et SNSP-TI .</t>
  </si>
  <si>
    <t>Source : SNSP et SNSP-TI</t>
  </si>
  <si>
    <t>Age moyen</t>
  </si>
  <si>
    <t>et plus</t>
  </si>
  <si>
    <t>79 ans</t>
  </si>
  <si>
    <t>* Rupture de série à la suite de l'intégration du régime des travailleurs indépendants au régime général.</t>
  </si>
  <si>
    <t>Note : Âge au mois de départ du droit dérivé</t>
  </si>
  <si>
    <t>78 ans</t>
  </si>
  <si>
    <t>77 ans</t>
  </si>
  <si>
    <t>76 ans</t>
  </si>
  <si>
    <t>75 ans</t>
  </si>
  <si>
    <t>74 ans</t>
  </si>
  <si>
    <t>73 ans</t>
  </si>
  <si>
    <t>72 ans</t>
  </si>
  <si>
    <t>71 ans</t>
  </si>
  <si>
    <t>59 ans</t>
  </si>
  <si>
    <t>58 ans</t>
  </si>
  <si>
    <t>Évolution de l'âge des nouveaux retraités de droit dérivé</t>
  </si>
  <si>
    <t>57 ans</t>
  </si>
  <si>
    <t>Répartition des nouveaux retraités de droit dérivé par âge de point de départ du droit par sexe (pourcentage en total des attributions pour chaque sexe)</t>
  </si>
  <si>
    <t>56 ans</t>
  </si>
  <si>
    <t>55 ans</t>
  </si>
  <si>
    <t>54 ans</t>
  </si>
  <si>
    <t>53 ans</t>
  </si>
  <si>
    <t>52 ans</t>
  </si>
  <si>
    <t>51 ans</t>
  </si>
  <si>
    <t>Âge au point de départ de la pension</t>
  </si>
  <si>
    <t>Répartition des nouveaux retraités de droit direct de 2022 par âge de point de départ du droit</t>
  </si>
  <si>
    <t>Nouveaux retraités de droit direct de 2022 par tranches d'âge</t>
  </si>
  <si>
    <t>Nouveaux retraités de droit dérivé de 2022 par âge</t>
  </si>
  <si>
    <t>Champ : Nouveaux retraités de droit dérivé au régime général (année de départ du droit dérivé en 2022 - données arrêtées à fin décembre 2023).</t>
  </si>
  <si>
    <r>
      <t xml:space="preserve">Champ : Données arrêtées à fin décembre 2023 – </t>
    </r>
    <r>
      <rPr>
        <sz val="9"/>
        <color rgb="FF005670"/>
        <rFont val="Arial"/>
        <family val="2"/>
      </rPr>
      <t>Année de point de départ en 2022 – âge au point de départ de la retraite</t>
    </r>
    <r>
      <rPr>
        <i/>
        <sz val="9"/>
        <color rgb="FF005670"/>
        <rFont val="Arial"/>
        <family val="2"/>
      </rPr>
      <t>.</t>
    </r>
  </si>
  <si>
    <t>Âge moyen de départ des droits directs</t>
  </si>
  <si>
    <r>
      <t xml:space="preserve">Champ : Données arrêtées à fin décembre 2023 – </t>
    </r>
    <r>
      <rPr>
        <sz val="9"/>
        <color rgb="FF005670"/>
        <rFont val="Arial"/>
        <family val="2"/>
      </rPr>
      <t>Année de point de départ en 2022 – âge au point de départ de la retraite.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</si>
</sst>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0.0%"/>
    <numFmt numFmtId="166" formatCode="#,##0.0"/>
  </numFmts>
  <fonts count="2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Segoe U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rgb="FF005670"/>
      <name val="Arial"/>
      <family val="2"/>
    </font>
    <font>
      <i/>
      <sz val="8"/>
      <color rgb="FF005670"/>
      <name val="Arial"/>
      <family val="2"/>
    </font>
    <font>
      <sz val="11"/>
      <name val="Calibri"/>
      <family val="2"/>
      <scheme val="minor"/>
    </font>
    <font>
      <i/>
      <sz val="9"/>
      <color rgb="FF00567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rgb="FF005670"/>
      <name val="Arial"/>
      <family val="2"/>
    </font>
    <font>
      <b/>
      <sz val="10"/>
      <color rgb="FF005670"/>
      <name val="Arial"/>
      <family val="2"/>
    </font>
    <font>
      <b/>
      <sz val="10"/>
      <color theme="1"/>
      <name val="Arial"/>
      <family val="2"/>
    </font>
    <font>
      <sz val="9"/>
      <color rgb="FF00567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/>
    <xf numFmtId="9" fontId="7" fillId="0" borderId="0" applyFont="0" applyFill="0" applyBorder="0" applyAlignment="0" applyProtection="0"/>
  </cellStyleXfs>
  <cellXfs count="83">
    <xf numFmtId="0" fontId="0" fillId="0" borderId="0" xfId="0"/>
    <xf numFmtId="0" fontId="9" fillId="2" borderId="1" xfId="0" applyFont="1" applyFill="1" applyBorder="1" applyAlignment="1">
      <alignment horizontal="left"/>
    </xf>
    <xf numFmtId="3" fontId="0" fillId="0" borderId="1" xfId="0" applyNumberFormat="1" applyBorder="1"/>
    <xf numFmtId="0" fontId="9" fillId="3" borderId="1" xfId="0" applyFont="1" applyFill="1" applyBorder="1"/>
    <xf numFmtId="0" fontId="1" fillId="0" borderId="0" xfId="3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3" applyFont="1" applyAlignment="1">
      <alignment vertical="center"/>
    </xf>
    <xf numFmtId="0" fontId="1" fillId="0" borderId="1" xfId="3" applyFont="1" applyBorder="1" applyAlignment="1">
      <alignment horizontal="center" vertical="center"/>
    </xf>
    <xf numFmtId="0" fontId="1" fillId="0" borderId="10" xfId="3" applyFont="1" applyBorder="1" applyAlignment="1">
      <alignment horizontal="center" vertical="center"/>
    </xf>
    <xf numFmtId="0" fontId="2" fillId="0" borderId="1" xfId="3" applyFont="1" applyBorder="1" applyAlignment="1">
      <alignment vertical="center"/>
    </xf>
    <xf numFmtId="164" fontId="2" fillId="0" borderId="1" xfId="3" applyNumberFormat="1" applyFont="1" applyBorder="1" applyAlignment="1">
      <alignment horizontal="center" vertical="center"/>
    </xf>
    <xf numFmtId="164" fontId="2" fillId="0" borderId="1" xfId="4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3" applyFont="1" applyBorder="1" applyAlignment="1">
      <alignment vertical="center"/>
    </xf>
    <xf numFmtId="164" fontId="1" fillId="0" borderId="1" xfId="3" applyNumberFormat="1" applyFont="1" applyBorder="1" applyAlignment="1">
      <alignment horizontal="center" vertical="center"/>
    </xf>
    <xf numFmtId="164" fontId="1" fillId="0" borderId="1" xfId="4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3" fillId="2" borderId="0" xfId="0" applyFont="1" applyFill="1"/>
    <xf numFmtId="164" fontId="1" fillId="0" borderId="0" xfId="3" applyNumberFormat="1" applyFont="1" applyAlignment="1">
      <alignment horizontal="center" vertical="center"/>
    </xf>
    <xf numFmtId="164" fontId="1" fillId="0" borderId="0" xfId="4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2" applyFont="1" applyFill="1" applyAlignment="1">
      <alignment vertical="center"/>
    </xf>
    <xf numFmtId="0" fontId="6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/>
    <xf numFmtId="0" fontId="12" fillId="0" borderId="2" xfId="3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5" fontId="7" fillId="0" borderId="1" xfId="5" applyNumberFormat="1" applyFont="1" applyBorder="1"/>
    <xf numFmtId="43" fontId="5" fillId="0" borderId="1" xfId="1" applyFont="1" applyFill="1" applyBorder="1" applyAlignment="1">
      <alignment horizontal="center" vertical="center"/>
    </xf>
    <xf numFmtId="43" fontId="5" fillId="0" borderId="0" xfId="1" applyFont="1" applyFill="1" applyAlignment="1">
      <alignment vertical="center"/>
    </xf>
    <xf numFmtId="43" fontId="2" fillId="0" borderId="0" xfId="0" applyNumberFormat="1" applyFont="1"/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/>
    <xf numFmtId="0" fontId="16" fillId="0" borderId="0" xfId="0" applyFont="1"/>
    <xf numFmtId="0" fontId="15" fillId="0" borderId="1" xfId="0" applyFont="1" applyBorder="1" applyAlignment="1">
      <alignment horizontal="center"/>
    </xf>
    <xf numFmtId="9" fontId="15" fillId="0" borderId="1" xfId="5" applyFont="1" applyBorder="1"/>
    <xf numFmtId="3" fontId="15" fillId="0" borderId="1" xfId="0" applyNumberFormat="1" applyFont="1" applyBorder="1" applyAlignment="1">
      <alignment horizontal="right"/>
    </xf>
    <xf numFmtId="165" fontId="15" fillId="0" borderId="1" xfId="5" applyNumberFormat="1" applyFont="1" applyFill="1" applyBorder="1" applyAlignment="1">
      <alignment horizontal="right" vertical="center" wrapText="1"/>
    </xf>
    <xf numFmtId="9" fontId="15" fillId="0" borderId="4" xfId="5" applyFont="1" applyBorder="1"/>
    <xf numFmtId="3" fontId="15" fillId="0" borderId="4" xfId="0" applyNumberFormat="1" applyFont="1" applyBorder="1"/>
    <xf numFmtId="165" fontId="15" fillId="0" borderId="4" xfId="5" applyNumberFormat="1" applyFont="1" applyFill="1" applyBorder="1" applyAlignment="1">
      <alignment horizontal="right" vertical="center" wrapText="1"/>
    </xf>
    <xf numFmtId="3" fontId="15" fillId="0" borderId="4" xfId="0" applyNumberFormat="1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9" fontId="15" fillId="0" borderId="5" xfId="5" applyFont="1" applyBorder="1"/>
    <xf numFmtId="3" fontId="15" fillId="0" borderId="5" xfId="0" applyNumberFormat="1" applyFont="1" applyBorder="1"/>
    <xf numFmtId="165" fontId="15" fillId="0" borderId="5" xfId="5" applyNumberFormat="1" applyFont="1" applyFill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center"/>
    </xf>
    <xf numFmtId="3" fontId="15" fillId="0" borderId="1" xfId="0" applyNumberFormat="1" applyFont="1" applyBorder="1"/>
    <xf numFmtId="3" fontId="15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4" fontId="15" fillId="0" borderId="0" xfId="0" applyNumberFormat="1" applyFont="1"/>
    <xf numFmtId="0" fontId="15" fillId="0" borderId="0" xfId="0" applyFont="1" applyAlignment="1">
      <alignment horizontal="right"/>
    </xf>
    <xf numFmtId="0" fontId="17" fillId="0" borderId="0" xfId="0" applyFont="1" applyAlignment="1">
      <alignment vertical="center" wrapText="1"/>
    </xf>
    <xf numFmtId="0" fontId="18" fillId="0" borderId="0" xfId="0" applyFont="1"/>
    <xf numFmtId="0" fontId="11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6" fontId="15" fillId="0" borderId="2" xfId="0" applyNumberFormat="1" applyFont="1" applyBorder="1" applyAlignment="1">
      <alignment horizontal="center"/>
    </xf>
    <xf numFmtId="166" fontId="15" fillId="0" borderId="11" xfId="0" applyNumberFormat="1" applyFont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65" fontId="0" fillId="0" borderId="0" xfId="5" applyNumberFormat="1" applyFont="1"/>
  </cellXfs>
  <cellStyles count="6">
    <cellStyle name="Milliers" xfId="1" builtinId="3"/>
    <cellStyle name="Normal" xfId="0" builtinId="0"/>
    <cellStyle name="Normal 2" xfId="2" xr:uid="{00000000-0005-0000-0000-000002000000}"/>
    <cellStyle name="Normal 4" xfId="3" xr:uid="{00000000-0005-0000-0000-000003000000}"/>
    <cellStyle name="Normal 4 2" xfId="4" xr:uid="{00000000-0005-0000-0000-000004000000}"/>
    <cellStyle name="Pourcentage" xfId="5" builtinId="5"/>
  </cellStyles>
  <dxfs count="0"/>
  <tableStyles count="0" defaultTableStyle="TableStyleMedium2" defaultPivotStyle="PivotStyleLight16"/>
  <colors>
    <mruColors>
      <color rgb="FF0056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'1_ Evol. âges dts. directs'!$A$3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666666666666678E-2"/>
                  <c:y val="5.830903790087463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A2116FE-CC8E-4D26-A051-D702A6381512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r>
                      <a:rPr lang="en-US"/>
                      <a:t> ans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B511-450C-9317-8524550D181D}"/>
                </c:ext>
              </c:extLst>
            </c:dLbl>
            <c:dLbl>
              <c:idx val="20"/>
              <c:layout>
                <c:manualLayout>
                  <c:x val="0"/>
                  <c:y val="6.2196307094266275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34-4935-A5ED-339E216904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'1_ Evol. âges dts. directs'!$B$2:$V$2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2019*</c:v>
                </c:pt>
                <c:pt idx="17">
                  <c:v>2019*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strCache>
            </c:strRef>
          </c:cat>
          <c:val>
            <c:numRef>
              <c:f>'1_ Evol. âges dts. directs'!$B$3:$V$3</c:f>
              <c:numCache>
                <c:formatCode>0.0</c:formatCode>
                <c:ptCount val="21"/>
                <c:pt idx="0">
                  <c:v>60.5</c:v>
                </c:pt>
                <c:pt idx="1">
                  <c:v>60.6</c:v>
                </c:pt>
                <c:pt idx="2">
                  <c:v>60.5</c:v>
                </c:pt>
                <c:pt idx="3">
                  <c:v>60.5</c:v>
                </c:pt>
                <c:pt idx="4">
                  <c:v>60.4</c:v>
                </c:pt>
                <c:pt idx="5">
                  <c:v>61.4</c:v>
                </c:pt>
                <c:pt idx="6">
                  <c:v>61.2</c:v>
                </c:pt>
                <c:pt idx="7">
                  <c:v>61.7</c:v>
                </c:pt>
                <c:pt idx="8">
                  <c:v>61.9</c:v>
                </c:pt>
                <c:pt idx="9">
                  <c:v>61.7</c:v>
                </c:pt>
                <c:pt idx="10">
                  <c:v>61.9</c:v>
                </c:pt>
                <c:pt idx="11">
                  <c:v>62.1</c:v>
                </c:pt>
                <c:pt idx="12">
                  <c:v>62.1</c:v>
                </c:pt>
                <c:pt idx="13">
                  <c:v>62.1</c:v>
                </c:pt>
                <c:pt idx="14">
                  <c:v>62.4</c:v>
                </c:pt>
                <c:pt idx="15">
                  <c:v>62.4</c:v>
                </c:pt>
                <c:pt idx="17">
                  <c:v>62.49333897683433</c:v>
                </c:pt>
                <c:pt idx="18">
                  <c:v>62.494797052068968</c:v>
                </c:pt>
                <c:pt idx="19">
                  <c:v>62.6</c:v>
                </c:pt>
                <c:pt idx="20">
                  <c:v>62.8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11-450C-9317-8524550D181D}"/>
            </c:ext>
          </c:extLst>
        </c:ser>
        <c:ser>
          <c:idx val="1"/>
          <c:order val="1"/>
          <c:tx>
            <c:strRef>
              <c:f>'1_ Evol. âges dts. directs'!$A$4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3333327865267735E-2"/>
                  <c:y val="-4.664723032069970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9A07204-D8F0-4321-8EAF-9665AC78AE60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r>
                      <a:rPr lang="en-US"/>
                      <a:t> ans</a:t>
                    </a:r>
                  </a:p>
                </c:rich>
              </c:tx>
              <c:numFmt formatCode="0.0" sourceLinked="0"/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511-450C-9317-8524550D181D}"/>
                </c:ext>
              </c:extLst>
            </c:dLbl>
            <c:dLbl>
              <c:idx val="20"/>
              <c:layout>
                <c:manualLayout>
                  <c:x val="-4.3749999999999997E-2"/>
                  <c:y val="-5.4421768707482991E-2"/>
                </c:manualLayout>
              </c:layout>
              <c:tx>
                <c:rich>
                  <a:bodyPr/>
                  <a:lstStyle/>
                  <a:p>
                    <a:fld id="{9A13347F-38D5-4170-AB55-C842C7014D51}" type="VALUE">
                      <a:rPr lang="en-US"/>
                      <a:pPr/>
                      <a:t>[VALEUR]</a:t>
                    </a:fld>
                    <a:r>
                      <a:rPr lang="en-US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334-4935-A5ED-339E216904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'1_ Evol. âges dts. directs'!$B$2:$V$2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2019*</c:v>
                </c:pt>
                <c:pt idx="17">
                  <c:v>2019*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strCache>
            </c:strRef>
          </c:cat>
          <c:val>
            <c:numRef>
              <c:f>'1_ Evol. âges dts. directs'!$B$4:$V$4</c:f>
              <c:numCache>
                <c:formatCode>0.0</c:formatCode>
                <c:ptCount val="21"/>
                <c:pt idx="0">
                  <c:v>62</c:v>
                </c:pt>
                <c:pt idx="1">
                  <c:v>61.9</c:v>
                </c:pt>
                <c:pt idx="2">
                  <c:v>61.6</c:v>
                </c:pt>
                <c:pt idx="3">
                  <c:v>61.5</c:v>
                </c:pt>
                <c:pt idx="4">
                  <c:v>61.5</c:v>
                </c:pt>
                <c:pt idx="5">
                  <c:v>61.8</c:v>
                </c:pt>
                <c:pt idx="6">
                  <c:v>61.7</c:v>
                </c:pt>
                <c:pt idx="7">
                  <c:v>62.3</c:v>
                </c:pt>
                <c:pt idx="8">
                  <c:v>62.6</c:v>
                </c:pt>
                <c:pt idx="9">
                  <c:v>62.3</c:v>
                </c:pt>
                <c:pt idx="10">
                  <c:v>62.7</c:v>
                </c:pt>
                <c:pt idx="11">
                  <c:v>62.8</c:v>
                </c:pt>
                <c:pt idx="12">
                  <c:v>62.7</c:v>
                </c:pt>
                <c:pt idx="13">
                  <c:v>62.8</c:v>
                </c:pt>
                <c:pt idx="14">
                  <c:v>63</c:v>
                </c:pt>
                <c:pt idx="15">
                  <c:v>63</c:v>
                </c:pt>
                <c:pt idx="17">
                  <c:v>63.041916943531156</c:v>
                </c:pt>
                <c:pt idx="18">
                  <c:v>62.986837686817296</c:v>
                </c:pt>
                <c:pt idx="19">
                  <c:v>63.1</c:v>
                </c:pt>
                <c:pt idx="20">
                  <c:v>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511-450C-9317-8524550D181D}"/>
            </c:ext>
          </c:extLst>
        </c:ser>
        <c:ser>
          <c:idx val="2"/>
          <c:order val="2"/>
          <c:tx>
            <c:strRef>
              <c:f>'1_ Evol. âges dts. directs'!$A$5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7499999999999999E-2"/>
                  <c:y val="-5.830903790087463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75A3991-3890-4BCC-A51E-F48236F22092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r>
                      <a:rPr lang="en-US"/>
                      <a:t> ans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B511-450C-9317-8524550D181D}"/>
                </c:ext>
              </c:extLst>
            </c:dLbl>
            <c:dLbl>
              <c:idx val="20"/>
              <c:layout>
                <c:manualLayout>
                  <c:x val="0"/>
                  <c:y val="7.77453838678328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34-4935-A5ED-339E216904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'1_ Evol. âges dts. directs'!$B$2:$V$2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2019*</c:v>
                </c:pt>
                <c:pt idx="17">
                  <c:v>2019*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strCache>
            </c:strRef>
          </c:cat>
          <c:val>
            <c:numRef>
              <c:f>'1_ Evol. âges dts. directs'!$B$5:$V$5</c:f>
              <c:numCache>
                <c:formatCode>0.0</c:formatCode>
                <c:ptCount val="21"/>
                <c:pt idx="0">
                  <c:v>61.1</c:v>
                </c:pt>
                <c:pt idx="1">
                  <c:v>61.2</c:v>
                </c:pt>
                <c:pt idx="2">
                  <c:v>61</c:v>
                </c:pt>
                <c:pt idx="3">
                  <c:v>61</c:v>
                </c:pt>
                <c:pt idx="4">
                  <c:v>61</c:v>
                </c:pt>
                <c:pt idx="5">
                  <c:v>61.6</c:v>
                </c:pt>
                <c:pt idx="6">
                  <c:v>61.5</c:v>
                </c:pt>
                <c:pt idx="7">
                  <c:v>62</c:v>
                </c:pt>
                <c:pt idx="8">
                  <c:v>62.2</c:v>
                </c:pt>
                <c:pt idx="9">
                  <c:v>62</c:v>
                </c:pt>
                <c:pt idx="10">
                  <c:v>62.3</c:v>
                </c:pt>
                <c:pt idx="11">
                  <c:v>62.5</c:v>
                </c:pt>
                <c:pt idx="12">
                  <c:v>62.4</c:v>
                </c:pt>
                <c:pt idx="13">
                  <c:v>62.5</c:v>
                </c:pt>
                <c:pt idx="14">
                  <c:v>62.7</c:v>
                </c:pt>
                <c:pt idx="15">
                  <c:v>62.7</c:v>
                </c:pt>
                <c:pt idx="17">
                  <c:v>62.784674487064621</c:v>
                </c:pt>
                <c:pt idx="18">
                  <c:v>62.752105652767447</c:v>
                </c:pt>
                <c:pt idx="19">
                  <c:v>62.9</c:v>
                </c:pt>
                <c:pt idx="20">
                  <c:v>63.1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511-450C-9317-8524550D1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321232"/>
        <c:axId val="1"/>
      </c:lineChart>
      <c:catAx>
        <c:axId val="36132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13212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730698834252582"/>
          <c:y val="0.85957102300987887"/>
          <c:w val="0.77791377481870927"/>
          <c:h val="0.140428976990121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75371096061174E-2"/>
          <c:y val="7.6156208351737434E-2"/>
          <c:w val="0.88260534383106359"/>
          <c:h val="0.636070491188601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'1_ Evol. âges dts. directs'!$A$44</c:f>
              <c:strCache>
                <c:ptCount val="1"/>
                <c:pt idx="0">
                  <c:v>avant 60 ans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88-459F-94EA-85FC22AF539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'1_ Evol. âges dts. directs'!$B$43:$R$43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2019*</c:v>
                </c:pt>
                <c:pt idx="13">
                  <c:v>2019*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'1_ Evol. âges dts. directs'!$B$44:$R$44</c:f>
              <c:numCache>
                <c:formatCode>_(* #,##0.00_);_(* \(#,##0.00\);_(* "-"??_);_(@_)</c:formatCode>
                <c:ptCount val="17"/>
                <c:pt idx="0">
                  <c:v>15.717459355750782</c:v>
                </c:pt>
                <c:pt idx="1">
                  <c:v>3.6321527424730271</c:v>
                </c:pt>
                <c:pt idx="2">
                  <c:v>6.1663991439272339</c:v>
                </c:pt>
                <c:pt idx="3">
                  <c:v>5.5885512099576671</c:v>
                </c:pt>
                <c:pt idx="4">
                  <c:v>6.5788584937521097</c:v>
                </c:pt>
                <c:pt idx="5">
                  <c:v>6.6529415082632974</c:v>
                </c:pt>
                <c:pt idx="6">
                  <c:v>2.1154928742852066</c:v>
                </c:pt>
                <c:pt idx="7">
                  <c:v>1.5545412449560099</c:v>
                </c:pt>
                <c:pt idx="8">
                  <c:v>0.91570416693255063</c:v>
                </c:pt>
                <c:pt idx="9">
                  <c:v>0.67179974845854173</c:v>
                </c:pt>
                <c:pt idx="10">
                  <c:v>1</c:v>
                </c:pt>
                <c:pt idx="11">
                  <c:v>0.36253776435045315</c:v>
                </c:pt>
                <c:pt idx="13">
                  <c:v>0.3572834347654949</c:v>
                </c:pt>
                <c:pt idx="14">
                  <c:v>0.29483282674772038</c:v>
                </c:pt>
                <c:pt idx="15">
                  <c:v>0.26743106517098442</c:v>
                </c:pt>
                <c:pt idx="16">
                  <c:v>0.22443362269743808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88-459F-94EA-85FC22AF5396}"/>
            </c:ext>
          </c:extLst>
        </c:ser>
        <c:ser>
          <c:idx val="1"/>
          <c:order val="1"/>
          <c:tx>
            <c:strRef>
              <c:f>'1_ Evol. âges dts. directs'!$A$45</c:f>
              <c:strCache>
                <c:ptCount val="1"/>
                <c:pt idx="0">
                  <c:v>60 ans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88-459F-94EA-85FC22AF5396}"/>
                </c:ext>
              </c:extLst>
            </c:dLbl>
            <c:dLbl>
              <c:idx val="15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588-459F-94EA-85FC22AF5396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AE-4D31-9E1E-54647CD371A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'1_ Evol. âges dts. directs'!$B$43:$R$43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2019*</c:v>
                </c:pt>
                <c:pt idx="13">
                  <c:v>2019*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'1_ Evol. âges dts. directs'!$B$45:$R$45</c:f>
              <c:numCache>
                <c:formatCode>_(* #,##0.00_);_(* \(#,##0.00\);_(* "-"??_);_(@_)</c:formatCode>
                <c:ptCount val="17"/>
                <c:pt idx="0">
                  <c:v>54.629910128243964</c:v>
                </c:pt>
                <c:pt idx="1">
                  <c:v>61.034852849799471</c:v>
                </c:pt>
                <c:pt idx="2">
                  <c:v>59.909042268592827</c:v>
                </c:pt>
                <c:pt idx="3">
                  <c:v>50.944588361660458</c:v>
                </c:pt>
                <c:pt idx="4">
                  <c:v>47.237419790611277</c:v>
                </c:pt>
                <c:pt idx="5">
                  <c:v>51.452422584466127</c:v>
                </c:pt>
                <c:pt idx="6">
                  <c:v>22.923765221771202</c:v>
                </c:pt>
                <c:pt idx="7">
                  <c:v>25.911225772309322</c:v>
                </c:pt>
                <c:pt idx="8">
                  <c:v>26.373556250398821</c:v>
                </c:pt>
                <c:pt idx="9">
                  <c:v>25.417957606061535</c:v>
                </c:pt>
                <c:pt idx="10">
                  <c:v>22</c:v>
                </c:pt>
                <c:pt idx="11">
                  <c:v>20.232151375417391</c:v>
                </c:pt>
                <c:pt idx="13">
                  <c:v>20.301571441547825</c:v>
                </c:pt>
                <c:pt idx="14">
                  <c:v>19.966565349544073</c:v>
                </c:pt>
                <c:pt idx="15">
                  <c:v>16.906699229491036</c:v>
                </c:pt>
                <c:pt idx="16">
                  <c:v>15.980803161832169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88-459F-94EA-85FC22AF5396}"/>
            </c:ext>
          </c:extLst>
        </c:ser>
        <c:ser>
          <c:idx val="2"/>
          <c:order val="2"/>
          <c:tx>
            <c:strRef>
              <c:f>'1_ Evol. âges dts. directs'!$A$46</c:f>
              <c:strCache>
                <c:ptCount val="1"/>
                <c:pt idx="0">
                  <c:v>61 ans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88-459F-94EA-85FC22AF5396}"/>
                </c:ext>
              </c:extLst>
            </c:dLbl>
            <c:dLbl>
              <c:idx val="15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588-459F-94EA-85FC22AF5396}"/>
                </c:ext>
              </c:extLst>
            </c:dLbl>
            <c:dLbl>
              <c:idx val="16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AE-4D31-9E1E-54647CD371A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'1_ Evol. âges dts. directs'!$B$43:$R$43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2019*</c:v>
                </c:pt>
                <c:pt idx="13">
                  <c:v>2019*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'1_ Evol. âges dts. directs'!$B$46:$R$46</c:f>
              <c:numCache>
                <c:formatCode>_(* #,##0.00_);_(* \(#,##0.00\);_(* "-"??_);_(@_)</c:formatCode>
                <c:ptCount val="17"/>
                <c:pt idx="0">
                  <c:v>4.8722609310310006</c:v>
                </c:pt>
                <c:pt idx="1">
                  <c:v>5.7702084392475843</c:v>
                </c:pt>
                <c:pt idx="2">
                  <c:v>5.8453718566078114</c:v>
                </c:pt>
                <c:pt idx="3">
                  <c:v>6.4699564036140771</c:v>
                </c:pt>
                <c:pt idx="4">
                  <c:v>6.8287740628166169</c:v>
                </c:pt>
                <c:pt idx="5">
                  <c:v>8.1110045687856065</c:v>
                </c:pt>
                <c:pt idx="6">
                  <c:v>38.813664780302801</c:v>
                </c:pt>
                <c:pt idx="7">
                  <c:v>32.883508632665212</c:v>
                </c:pt>
                <c:pt idx="8">
                  <c:v>35.49231063748325</c:v>
                </c:pt>
                <c:pt idx="9">
                  <c:v>3.52464799533728</c:v>
                </c:pt>
                <c:pt idx="10">
                  <c:v>3</c:v>
                </c:pt>
                <c:pt idx="11">
                  <c:v>3.507711877882016</c:v>
                </c:pt>
                <c:pt idx="13">
                  <c:v>3.5304447875980256</c:v>
                </c:pt>
                <c:pt idx="14">
                  <c:v>4.7021276595744679</c:v>
                </c:pt>
                <c:pt idx="15">
                  <c:v>4.7354073408275141</c:v>
                </c:pt>
                <c:pt idx="16">
                  <c:v>4.8033029853906415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588-459F-94EA-85FC22AF5396}"/>
            </c:ext>
          </c:extLst>
        </c:ser>
        <c:ser>
          <c:idx val="3"/>
          <c:order val="3"/>
          <c:tx>
            <c:strRef>
              <c:f>'1_ Evol. âges dts. directs'!$A$47</c:f>
              <c:strCache>
                <c:ptCount val="1"/>
                <c:pt idx="0">
                  <c:v>62-64 ans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88-459F-94EA-85FC22AF5396}"/>
                </c:ext>
              </c:extLst>
            </c:dLbl>
            <c:dLbl>
              <c:idx val="15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588-459F-94EA-85FC22AF5396}"/>
                </c:ext>
              </c:extLst>
            </c:dLbl>
            <c:dLbl>
              <c:idx val="16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AE-4D31-9E1E-54647CD371A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'1_ Evol. âges dts. directs'!$B$43:$R$43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2019*</c:v>
                </c:pt>
                <c:pt idx="13">
                  <c:v>2019*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'1_ Evol. âges dts. directs'!$B$47:$R$47</c:f>
              <c:numCache>
                <c:formatCode>_(* #,##0.00_);_(* \(#,##0.00\);_(* "-"??_);_(@_)</c:formatCode>
                <c:ptCount val="17"/>
                <c:pt idx="0">
                  <c:v>6.4096738362112475</c:v>
                </c:pt>
                <c:pt idx="1">
                  <c:v>8.5409252669039137</c:v>
                </c:pt>
                <c:pt idx="2">
                  <c:v>8.9914392723381482</c:v>
                </c:pt>
                <c:pt idx="3">
                  <c:v>10.785366778290264</c:v>
                </c:pt>
                <c:pt idx="4">
                  <c:v>11.66160081053698</c:v>
                </c:pt>
                <c:pt idx="5">
                  <c:v>10.849455694060579</c:v>
                </c:pt>
                <c:pt idx="6">
                  <c:v>12.381855352434004</c:v>
                </c:pt>
                <c:pt idx="7">
                  <c:v>14.229013693193096</c:v>
                </c:pt>
                <c:pt idx="8">
                  <c:v>16.919788143704931</c:v>
                </c:pt>
                <c:pt idx="9">
                  <c:v>52.888125402619721</c:v>
                </c:pt>
                <c:pt idx="10">
                  <c:v>54</c:v>
                </c:pt>
                <c:pt idx="11">
                  <c:v>56.950230561297502</c:v>
                </c:pt>
                <c:pt idx="13">
                  <c:v>57.147182608169075</c:v>
                </c:pt>
                <c:pt idx="14">
                  <c:v>57.209726443768993</c:v>
                </c:pt>
                <c:pt idx="15">
                  <c:v>59.123996948713554</c:v>
                </c:pt>
                <c:pt idx="16">
                  <c:v>58.482602865410406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588-459F-94EA-85FC22AF5396}"/>
            </c:ext>
          </c:extLst>
        </c:ser>
        <c:ser>
          <c:idx val="4"/>
          <c:order val="4"/>
          <c:tx>
            <c:strRef>
              <c:f>'1_ Evol. âges dts. directs'!$A$48</c:f>
              <c:strCache>
                <c:ptCount val="1"/>
                <c:pt idx="0">
                  <c:v>65 ans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88-459F-94EA-85FC22AF5396}"/>
                </c:ext>
              </c:extLst>
            </c:dLbl>
            <c:dLbl>
              <c:idx val="15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6588-459F-94EA-85FC22AF5396}"/>
                </c:ext>
              </c:extLst>
            </c:dLbl>
            <c:dLbl>
              <c:idx val="16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AE-4D31-9E1E-54647CD371A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'1_ Evol. âges dts. directs'!$B$43:$R$43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2019*</c:v>
                </c:pt>
                <c:pt idx="13">
                  <c:v>2019*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'1_ Evol. âges dts. directs'!$B$48:$R$48</c:f>
              <c:numCache>
                <c:formatCode>_(* #,##0.00_);_(* \(#,##0.00\);_(* "-"??_);_(@_)</c:formatCode>
                <c:ptCount val="17"/>
                <c:pt idx="0">
                  <c:v>15.66696960517015</c:v>
                </c:pt>
                <c:pt idx="1">
                  <c:v>17.601536462746427</c:v>
                </c:pt>
                <c:pt idx="2">
                  <c:v>15.864098448368111</c:v>
                </c:pt>
                <c:pt idx="3">
                  <c:v>22.265748404625011</c:v>
                </c:pt>
                <c:pt idx="4">
                  <c:v>23.809523809523807</c:v>
                </c:pt>
                <c:pt idx="5">
                  <c:v>19.267866207907947</c:v>
                </c:pt>
                <c:pt idx="6">
                  <c:v>19.649788154425053</c:v>
                </c:pt>
                <c:pt idx="7">
                  <c:v>20.483561553218234</c:v>
                </c:pt>
                <c:pt idx="8">
                  <c:v>15.407440495182184</c:v>
                </c:pt>
                <c:pt idx="9">
                  <c:v>12.258044725298321</c:v>
                </c:pt>
                <c:pt idx="10">
                  <c:v>14.000000000000002</c:v>
                </c:pt>
                <c:pt idx="11">
                  <c:v>5.4189855302909837</c:v>
                </c:pt>
                <c:pt idx="13">
                  <c:v>5.3925576043842911</c:v>
                </c:pt>
                <c:pt idx="14">
                  <c:v>5.8085106382978715</c:v>
                </c:pt>
                <c:pt idx="15">
                  <c:v>5.6120608601552844</c:v>
                </c:pt>
                <c:pt idx="16">
                  <c:v>5.7658268049968244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588-459F-94EA-85FC22AF5396}"/>
            </c:ext>
          </c:extLst>
        </c:ser>
        <c:ser>
          <c:idx val="5"/>
          <c:order val="5"/>
          <c:tx>
            <c:strRef>
              <c:f>'1_ Evol. âges dts. directs'!$A$49</c:f>
              <c:strCache>
                <c:ptCount val="1"/>
                <c:pt idx="0">
                  <c:v>66 ans et plus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588-459F-94EA-85FC22AF5396}"/>
                </c:ext>
              </c:extLst>
            </c:dLbl>
            <c:dLbl>
              <c:idx val="15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6588-459F-94EA-85FC22AF5396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AE-4D31-9E1E-54647CD371A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'1_ Evol. âges dts. directs'!$B$43:$R$43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2019*</c:v>
                </c:pt>
                <c:pt idx="13">
                  <c:v>2019*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'1_ Evol. âges dts. directs'!$B$49:$R$49</c:f>
              <c:numCache>
                <c:formatCode>_(* #,##0.00_);_(* \(#,##0.00\);_(* "-"??_);_(@_)</c:formatCode>
                <c:ptCount val="17"/>
                <c:pt idx="0">
                  <c:v>2.703726143592851</c:v>
                </c:pt>
                <c:pt idx="1">
                  <c:v>3.4203242388295774</c:v>
                </c:pt>
                <c:pt idx="2">
                  <c:v>3.2236490101658641</c:v>
                </c:pt>
                <c:pt idx="3">
                  <c:v>3.9457888418525302</c:v>
                </c:pt>
                <c:pt idx="4">
                  <c:v>3.8838230327592029</c:v>
                </c:pt>
                <c:pt idx="5">
                  <c:v>3.6663094365164421</c:v>
                </c:pt>
                <c:pt idx="6">
                  <c:v>4.1154336167817247</c:v>
                </c:pt>
                <c:pt idx="7">
                  <c:v>4.9381491036581338</c:v>
                </c:pt>
                <c:pt idx="8">
                  <c:v>4.8912003062982583</c:v>
                </c:pt>
                <c:pt idx="9">
                  <c:v>5.2394245222246081</c:v>
                </c:pt>
                <c:pt idx="10">
                  <c:v>5.6490384615384617</c:v>
                </c:pt>
                <c:pt idx="11">
                  <c:v>13.528382890761645</c:v>
                </c:pt>
                <c:pt idx="13">
                  <c:v>13.270960123535291</c:v>
                </c:pt>
                <c:pt idx="14">
                  <c:v>12.018237082066868</c:v>
                </c:pt>
                <c:pt idx="15">
                  <c:v>13.354404555641628</c:v>
                </c:pt>
                <c:pt idx="16">
                  <c:v>14.743030559672524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588-459F-94EA-85FC22AF5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61321592"/>
        <c:axId val="1"/>
      </c:barChart>
      <c:catAx>
        <c:axId val="361321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Part (%)</a:t>
                </a:r>
              </a:p>
            </c:rich>
          </c:tx>
          <c:layout>
            <c:manualLayout>
              <c:xMode val="edge"/>
              <c:yMode val="edge"/>
              <c:x val="5.2895142791989168E-2"/>
              <c:y val="6.5996321096981987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613215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5590059334576362E-2"/>
          <c:y val="0.90653201590798382"/>
          <c:w val="0.85841598590636137"/>
          <c:h val="6.3197155757192425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'2_Pyramide nvx dts directs'!$B$3</c:f>
              <c:strCache>
                <c:ptCount val="1"/>
                <c:pt idx="0">
                  <c:v>Hommes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'2_Pyramide nvx dts directs'!$A$5:$A$17</c:f>
              <c:strCache>
                <c:ptCount val="13"/>
                <c:pt idx="0">
                  <c:v>Moins de 60 ans</c:v>
                </c:pt>
                <c:pt idx="1">
                  <c:v>60 ans</c:v>
                </c:pt>
                <c:pt idx="2">
                  <c:v>61 ans</c:v>
                </c:pt>
                <c:pt idx="3">
                  <c:v>62 ans</c:v>
                </c:pt>
                <c:pt idx="4">
                  <c:v>63 ans</c:v>
                </c:pt>
                <c:pt idx="5">
                  <c:v>64 ans</c:v>
                </c:pt>
                <c:pt idx="6">
                  <c:v>65 ans</c:v>
                </c:pt>
                <c:pt idx="7">
                  <c:v>66 ans</c:v>
                </c:pt>
                <c:pt idx="8">
                  <c:v>67 ans</c:v>
                </c:pt>
                <c:pt idx="9">
                  <c:v>68 ans</c:v>
                </c:pt>
                <c:pt idx="10">
                  <c:v>69 ans</c:v>
                </c:pt>
                <c:pt idx="11">
                  <c:v>70 ans</c:v>
                </c:pt>
                <c:pt idx="12">
                  <c:v>71 ans et plus</c:v>
                </c:pt>
              </c:strCache>
            </c:strRef>
          </c:cat>
          <c:val>
            <c:numRef>
              <c:f>'2_Pyramide nvx dts directs'!$B$5:$B$17</c:f>
              <c:numCache>
                <c:formatCode>#,##0</c:formatCode>
                <c:ptCount val="13"/>
                <c:pt idx="0">
                  <c:v>1035</c:v>
                </c:pt>
                <c:pt idx="1">
                  <c:v>77125</c:v>
                </c:pt>
                <c:pt idx="2">
                  <c:v>21052</c:v>
                </c:pt>
                <c:pt idx="3">
                  <c:v>128478</c:v>
                </c:pt>
                <c:pt idx="4">
                  <c:v>26737</c:v>
                </c:pt>
                <c:pt idx="5">
                  <c:v>18379</c:v>
                </c:pt>
                <c:pt idx="6">
                  <c:v>20158</c:v>
                </c:pt>
                <c:pt idx="7">
                  <c:v>8984</c:v>
                </c:pt>
                <c:pt idx="8">
                  <c:v>22473</c:v>
                </c:pt>
                <c:pt idx="9">
                  <c:v>3775</c:v>
                </c:pt>
                <c:pt idx="10">
                  <c:v>2206</c:v>
                </c:pt>
                <c:pt idx="11">
                  <c:v>1707</c:v>
                </c:pt>
                <c:pt idx="12">
                  <c:v>3828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57-4970-9893-652FA838D2DE}"/>
            </c:ext>
          </c:extLst>
        </c:ser>
        <c:ser>
          <c:idx val="1"/>
          <c:order val="1"/>
          <c:tx>
            <c:strRef>
              <c:f>'2_Pyramide nvx dts directs'!$C$3</c:f>
              <c:strCache>
                <c:ptCount val="1"/>
                <c:pt idx="0">
                  <c:v>Femmes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'2_Pyramide nvx dts directs'!$A$5:$A$17</c:f>
              <c:strCache>
                <c:ptCount val="13"/>
                <c:pt idx="0">
                  <c:v>Moins de 60 ans</c:v>
                </c:pt>
                <c:pt idx="1">
                  <c:v>60 ans</c:v>
                </c:pt>
                <c:pt idx="2">
                  <c:v>61 ans</c:v>
                </c:pt>
                <c:pt idx="3">
                  <c:v>62 ans</c:v>
                </c:pt>
                <c:pt idx="4">
                  <c:v>63 ans</c:v>
                </c:pt>
                <c:pt idx="5">
                  <c:v>64 ans</c:v>
                </c:pt>
                <c:pt idx="6">
                  <c:v>65 ans</c:v>
                </c:pt>
                <c:pt idx="7">
                  <c:v>66 ans</c:v>
                </c:pt>
                <c:pt idx="8">
                  <c:v>67 ans</c:v>
                </c:pt>
                <c:pt idx="9">
                  <c:v>68 ans</c:v>
                </c:pt>
                <c:pt idx="10">
                  <c:v>69 ans</c:v>
                </c:pt>
                <c:pt idx="11">
                  <c:v>70 ans</c:v>
                </c:pt>
                <c:pt idx="12">
                  <c:v>71 ans et plus</c:v>
                </c:pt>
              </c:strCache>
            </c:strRef>
          </c:cat>
          <c:val>
            <c:numRef>
              <c:f>'2_Pyramide nvx dts directs'!$C$5:$C$17</c:f>
              <c:numCache>
                <c:formatCode>#,##0</c:formatCode>
                <c:ptCount val="13"/>
                <c:pt idx="0">
                  <c:v>555</c:v>
                </c:pt>
                <c:pt idx="1">
                  <c:v>36091</c:v>
                </c:pt>
                <c:pt idx="2">
                  <c:v>12977</c:v>
                </c:pt>
                <c:pt idx="3">
                  <c:v>188919</c:v>
                </c:pt>
                <c:pt idx="4">
                  <c:v>31594</c:v>
                </c:pt>
                <c:pt idx="5">
                  <c:v>20213</c:v>
                </c:pt>
                <c:pt idx="6">
                  <c:v>20690</c:v>
                </c:pt>
                <c:pt idx="7">
                  <c:v>9480</c:v>
                </c:pt>
                <c:pt idx="8">
                  <c:v>39062</c:v>
                </c:pt>
                <c:pt idx="9">
                  <c:v>3812</c:v>
                </c:pt>
                <c:pt idx="10">
                  <c:v>1963</c:v>
                </c:pt>
                <c:pt idx="11">
                  <c:v>1456</c:v>
                </c:pt>
                <c:pt idx="12">
                  <c:v>5701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57-4970-9893-652FA838D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67342232"/>
        <c:axId val="1"/>
      </c:barChart>
      <c:catAx>
        <c:axId val="367342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7342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'3_Evol. âges dts dérivés'!$I$5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rgbClr val="0097A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3333333333333347E-2"/>
                  <c:y val="-7.870373903818413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20F36B5-85B8-41DA-AF9F-0DF646A809C5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r>
                      <a:rPr lang="en-US"/>
                      <a:t> ans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BC4F-49D8-908B-9F2822505C1C}"/>
                </c:ext>
              </c:extLst>
            </c:dLbl>
            <c:dLbl>
              <c:idx val="21"/>
              <c:layout>
                <c:manualLayout>
                  <c:x val="-8.3349740762617315E-3"/>
                  <c:y val="-6.9933920704845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FC-4719-9BFE-D815A6D6F1F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'3_Evol. âges dts dérivés'!$J$4:$AE$4</c:f>
              <c:strCache>
                <c:ptCount val="2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2019*</c:v>
                </c:pt>
                <c:pt idx="18">
                  <c:v>2019*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'3_Evol. âges dts dérivés'!$J$5:$AE$5</c:f>
              <c:numCache>
                <c:formatCode>0.0</c:formatCode>
                <c:ptCount val="22"/>
                <c:pt idx="0">
                  <c:v>71.099999999999994</c:v>
                </c:pt>
                <c:pt idx="1">
                  <c:v>71.3</c:v>
                </c:pt>
                <c:pt idx="2">
                  <c:v>69.7</c:v>
                </c:pt>
                <c:pt idx="3">
                  <c:v>70.5</c:v>
                </c:pt>
                <c:pt idx="4">
                  <c:v>71.400000000000006</c:v>
                </c:pt>
                <c:pt idx="5">
                  <c:v>71.900000000000006</c:v>
                </c:pt>
                <c:pt idx="6">
                  <c:v>72.599999999999994</c:v>
                </c:pt>
                <c:pt idx="7">
                  <c:v>72.900000000000006</c:v>
                </c:pt>
                <c:pt idx="8">
                  <c:v>73.599999999999994</c:v>
                </c:pt>
                <c:pt idx="9">
                  <c:v>74</c:v>
                </c:pt>
                <c:pt idx="10">
                  <c:v>73.900000000000006</c:v>
                </c:pt>
                <c:pt idx="11">
                  <c:v>74.2</c:v>
                </c:pt>
                <c:pt idx="12">
                  <c:v>74.599999999999994</c:v>
                </c:pt>
                <c:pt idx="13">
                  <c:v>74.8</c:v>
                </c:pt>
                <c:pt idx="14">
                  <c:v>75.099999999999994</c:v>
                </c:pt>
                <c:pt idx="15">
                  <c:v>75.2</c:v>
                </c:pt>
                <c:pt idx="16">
                  <c:v>75.599999999999994</c:v>
                </c:pt>
                <c:pt idx="18">
                  <c:v>75.661365474068603</c:v>
                </c:pt>
                <c:pt idx="19">
                  <c:v>76.042656820079998</c:v>
                </c:pt>
                <c:pt idx="20">
                  <c:v>76.196431202315196</c:v>
                </c:pt>
                <c:pt idx="21">
                  <c:v>76.2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4F-49D8-908B-9F2822505C1C}"/>
            </c:ext>
          </c:extLst>
        </c:ser>
        <c:ser>
          <c:idx val="1"/>
          <c:order val="1"/>
          <c:tx>
            <c:strRef>
              <c:f>'3_Evol. âges dts dérivés'!$I$6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rgbClr val="FF58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444444444444446E-2"/>
                  <c:y val="5.09259259259259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4758E1A-546C-4047-A4A5-F9D48160971D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r>
                      <a:rPr lang="en-US"/>
                      <a:t> ans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C4F-49D8-908B-9F2822505C1C}"/>
                </c:ext>
              </c:extLst>
            </c:dLbl>
            <c:dLbl>
              <c:idx val="21"/>
              <c:layout>
                <c:manualLayout>
                  <c:x val="0"/>
                  <c:y val="6.9933920704845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FC-4719-9BFE-D815A6D6F1F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'3_Evol. âges dts dérivés'!$J$4:$AE$4</c:f>
              <c:strCache>
                <c:ptCount val="2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2019*</c:v>
                </c:pt>
                <c:pt idx="18">
                  <c:v>2019*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'3_Evol. âges dts dérivés'!$J$6:$AE$6</c:f>
              <c:numCache>
                <c:formatCode>0.0</c:formatCode>
                <c:ptCount val="22"/>
                <c:pt idx="0">
                  <c:v>68.7</c:v>
                </c:pt>
                <c:pt idx="1">
                  <c:v>69.099999999999994</c:v>
                </c:pt>
                <c:pt idx="2">
                  <c:v>67.400000000000006</c:v>
                </c:pt>
                <c:pt idx="3">
                  <c:v>68.099999999999994</c:v>
                </c:pt>
                <c:pt idx="4">
                  <c:v>68.5</c:v>
                </c:pt>
                <c:pt idx="5">
                  <c:v>69.5</c:v>
                </c:pt>
                <c:pt idx="6">
                  <c:v>70.400000000000006</c:v>
                </c:pt>
                <c:pt idx="7">
                  <c:v>70.900000000000006</c:v>
                </c:pt>
                <c:pt idx="8">
                  <c:v>71.2</c:v>
                </c:pt>
                <c:pt idx="9">
                  <c:v>71.7</c:v>
                </c:pt>
                <c:pt idx="10">
                  <c:v>71.900000000000006</c:v>
                </c:pt>
                <c:pt idx="11">
                  <c:v>71.900000000000006</c:v>
                </c:pt>
                <c:pt idx="12">
                  <c:v>72.400000000000006</c:v>
                </c:pt>
                <c:pt idx="13">
                  <c:v>72.5</c:v>
                </c:pt>
                <c:pt idx="14">
                  <c:v>72.900000000000006</c:v>
                </c:pt>
                <c:pt idx="15">
                  <c:v>73.099999999999994</c:v>
                </c:pt>
                <c:pt idx="16">
                  <c:v>73.400000000000006</c:v>
                </c:pt>
                <c:pt idx="18">
                  <c:v>73.323905948201713</c:v>
                </c:pt>
                <c:pt idx="19">
                  <c:v>73.914168654209092</c:v>
                </c:pt>
                <c:pt idx="20">
                  <c:v>73.900000000000006</c:v>
                </c:pt>
                <c:pt idx="21">
                  <c:v>74.2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4F-49D8-908B-9F2822505C1C}"/>
            </c:ext>
          </c:extLst>
        </c:ser>
        <c:ser>
          <c:idx val="2"/>
          <c:order val="2"/>
          <c:tx>
            <c:strRef>
              <c:f>'3_Evol. âges dts dérivés'!$I$7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rgbClr val="51AE3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2777777777777778E-2"/>
                  <c:y val="-5.09259259259259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4EBC109-3488-4C06-B51B-DBD011D55784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r>
                      <a:rPr lang="en-US"/>
                      <a:t> ans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BC4F-49D8-908B-9F2822505C1C}"/>
                </c:ext>
              </c:extLst>
            </c:dLbl>
            <c:dLbl>
              <c:idx val="21"/>
              <c:layout>
                <c:manualLayout>
                  <c:x val="0"/>
                  <c:y val="-4.2737395986294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FC-4719-9BFE-D815A6D6F1F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'3_Evol. âges dts dérivés'!$J$4:$AE$4</c:f>
              <c:strCache>
                <c:ptCount val="2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2019*</c:v>
                </c:pt>
                <c:pt idx="18">
                  <c:v>2019*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'3_Evol. âges dts dérivés'!$J$7:$AE$7</c:f>
              <c:numCache>
                <c:formatCode>0.0</c:formatCode>
                <c:ptCount val="22"/>
                <c:pt idx="0">
                  <c:v>68.900000000000006</c:v>
                </c:pt>
                <c:pt idx="1">
                  <c:v>69.3</c:v>
                </c:pt>
                <c:pt idx="2">
                  <c:v>67.599999999999994</c:v>
                </c:pt>
                <c:pt idx="3">
                  <c:v>68.400000000000006</c:v>
                </c:pt>
                <c:pt idx="4">
                  <c:v>68.8</c:v>
                </c:pt>
                <c:pt idx="5">
                  <c:v>69.8</c:v>
                </c:pt>
                <c:pt idx="6">
                  <c:v>70.7</c:v>
                </c:pt>
                <c:pt idx="7">
                  <c:v>71.2</c:v>
                </c:pt>
                <c:pt idx="8">
                  <c:v>71.5</c:v>
                </c:pt>
                <c:pt idx="9">
                  <c:v>72</c:v>
                </c:pt>
                <c:pt idx="10">
                  <c:v>72.099999999999994</c:v>
                </c:pt>
                <c:pt idx="11">
                  <c:v>72.2</c:v>
                </c:pt>
                <c:pt idx="12">
                  <c:v>72.7</c:v>
                </c:pt>
                <c:pt idx="13">
                  <c:v>72.8</c:v>
                </c:pt>
                <c:pt idx="14">
                  <c:v>73.2</c:v>
                </c:pt>
                <c:pt idx="15">
                  <c:v>73.400000000000006</c:v>
                </c:pt>
                <c:pt idx="16">
                  <c:v>73.7</c:v>
                </c:pt>
                <c:pt idx="18">
                  <c:v>73.650050891356955</c:v>
                </c:pt>
                <c:pt idx="19">
                  <c:v>74.203421804062131</c:v>
                </c:pt>
                <c:pt idx="20">
                  <c:v>74.2</c:v>
                </c:pt>
                <c:pt idx="21">
                  <c:v>74.5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C4F-49D8-908B-9F2822505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341512"/>
        <c:axId val="1"/>
      </c:lineChart>
      <c:catAx>
        <c:axId val="367341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73415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Hommes</c:v>
          </c:tx>
          <c:spPr>
            <a:solidFill>
              <a:srgbClr val="0097A9"/>
            </a:solidFill>
            <a:ln>
              <a:solidFill>
                <a:srgbClr val="0097A9"/>
              </a:solidFill>
            </a:ln>
            <a:effectLst/>
          </c:spPr>
          <c:invertIfNegative val="0"/>
          <c:cat>
            <c:strRef>
              <c:f>'3_Evol. âges dts dérivés'!$A$5:$A$60</c:f>
              <c:strCache>
                <c:ptCount val="56"/>
                <c:pt idx="0">
                  <c:v>51 ans</c:v>
                </c:pt>
                <c:pt idx="1">
                  <c:v>52 ans</c:v>
                </c:pt>
                <c:pt idx="2">
                  <c:v>53 ans</c:v>
                </c:pt>
                <c:pt idx="3">
                  <c:v>54 ans</c:v>
                </c:pt>
                <c:pt idx="4">
                  <c:v>55 ans</c:v>
                </c:pt>
                <c:pt idx="5">
                  <c:v>56 ans</c:v>
                </c:pt>
                <c:pt idx="6">
                  <c:v>57 ans</c:v>
                </c:pt>
                <c:pt idx="7">
                  <c:v>58 ans</c:v>
                </c:pt>
                <c:pt idx="8">
                  <c:v>59 ans</c:v>
                </c:pt>
                <c:pt idx="9">
                  <c:v>60 ans</c:v>
                </c:pt>
                <c:pt idx="10">
                  <c:v>61 ans</c:v>
                </c:pt>
                <c:pt idx="11">
                  <c:v>62 ans</c:v>
                </c:pt>
                <c:pt idx="12">
                  <c:v>63 ans</c:v>
                </c:pt>
                <c:pt idx="13">
                  <c:v>64 ans</c:v>
                </c:pt>
                <c:pt idx="14">
                  <c:v>65 ans</c:v>
                </c:pt>
                <c:pt idx="15">
                  <c:v>66 ans</c:v>
                </c:pt>
                <c:pt idx="16">
                  <c:v>67 ans</c:v>
                </c:pt>
                <c:pt idx="17">
                  <c:v>68 ans</c:v>
                </c:pt>
                <c:pt idx="18">
                  <c:v>69 ans</c:v>
                </c:pt>
                <c:pt idx="19">
                  <c:v>70 ans</c:v>
                </c:pt>
                <c:pt idx="20">
                  <c:v>71 ans</c:v>
                </c:pt>
                <c:pt idx="21">
                  <c:v>72 ans</c:v>
                </c:pt>
                <c:pt idx="22">
                  <c:v>73 ans</c:v>
                </c:pt>
                <c:pt idx="23">
                  <c:v>74 ans</c:v>
                </c:pt>
                <c:pt idx="24">
                  <c:v>75 ans</c:v>
                </c:pt>
                <c:pt idx="25">
                  <c:v>76 ans</c:v>
                </c:pt>
                <c:pt idx="26">
                  <c:v>77 ans</c:v>
                </c:pt>
                <c:pt idx="27">
                  <c:v>78 ans</c:v>
                </c:pt>
                <c:pt idx="28">
                  <c:v>79 ans</c:v>
                </c:pt>
                <c:pt idx="29">
                  <c:v>80 ans</c:v>
                </c:pt>
                <c:pt idx="30">
                  <c:v>81 ans</c:v>
                </c:pt>
                <c:pt idx="31">
                  <c:v>82 ans</c:v>
                </c:pt>
                <c:pt idx="32">
                  <c:v>83 ans</c:v>
                </c:pt>
                <c:pt idx="33">
                  <c:v>84 ans</c:v>
                </c:pt>
                <c:pt idx="34">
                  <c:v>85 ans</c:v>
                </c:pt>
                <c:pt idx="35">
                  <c:v>86 ans</c:v>
                </c:pt>
                <c:pt idx="36">
                  <c:v>87 ans</c:v>
                </c:pt>
                <c:pt idx="37">
                  <c:v>88 ans</c:v>
                </c:pt>
                <c:pt idx="38">
                  <c:v>89 ans</c:v>
                </c:pt>
                <c:pt idx="39">
                  <c:v>90 ans</c:v>
                </c:pt>
                <c:pt idx="40">
                  <c:v>91 ans</c:v>
                </c:pt>
                <c:pt idx="41">
                  <c:v>92 ans</c:v>
                </c:pt>
                <c:pt idx="42">
                  <c:v>93 ans</c:v>
                </c:pt>
                <c:pt idx="43">
                  <c:v>94 ans</c:v>
                </c:pt>
                <c:pt idx="44">
                  <c:v>95 ans</c:v>
                </c:pt>
                <c:pt idx="45">
                  <c:v>96 ans</c:v>
                </c:pt>
                <c:pt idx="46">
                  <c:v>97 ans</c:v>
                </c:pt>
                <c:pt idx="47">
                  <c:v>98 ans</c:v>
                </c:pt>
                <c:pt idx="48">
                  <c:v>99 ans</c:v>
                </c:pt>
                <c:pt idx="49">
                  <c:v>100 ans</c:v>
                </c:pt>
                <c:pt idx="50">
                  <c:v>101 ans</c:v>
                </c:pt>
                <c:pt idx="51">
                  <c:v>102 ans</c:v>
                </c:pt>
                <c:pt idx="52">
                  <c:v>103 ans</c:v>
                </c:pt>
                <c:pt idx="53">
                  <c:v>104 ans</c:v>
                </c:pt>
                <c:pt idx="54">
                  <c:v>105 ans</c:v>
                </c:pt>
                <c:pt idx="55">
                  <c:v>et plus</c:v>
                </c:pt>
              </c:strCache>
            </c:strRef>
          </c:cat>
          <c:val>
            <c:numRef>
              <c:f>'3_Evol. âges dts dérivés'!$E$5:$E$59</c:f>
              <c:numCache>
                <c:formatCode>0%</c:formatCode>
                <c:ptCount val="55"/>
                <c:pt idx="0">
                  <c:v>2.0211002869962409E-4</c:v>
                </c:pt>
                <c:pt idx="1">
                  <c:v>8.0844011479849623E-5</c:v>
                </c:pt>
                <c:pt idx="2">
                  <c:v>1.2126601721977445E-4</c:v>
                </c:pt>
                <c:pt idx="3">
                  <c:v>3.6379805165932333E-4</c:v>
                </c:pt>
                <c:pt idx="4">
                  <c:v>2.0615222927361655E-2</c:v>
                </c:pt>
                <c:pt idx="5">
                  <c:v>9.0949512914830829E-3</c:v>
                </c:pt>
                <c:pt idx="6">
                  <c:v>8.6907312340838358E-3</c:v>
                </c:pt>
                <c:pt idx="7">
                  <c:v>9.9842354177614289E-3</c:v>
                </c:pt>
                <c:pt idx="8">
                  <c:v>1.3541371922874813E-2</c:v>
                </c:pt>
                <c:pt idx="9">
                  <c:v>1.730061845668782E-2</c:v>
                </c:pt>
                <c:pt idx="10">
                  <c:v>2.4212781438214964E-2</c:v>
                </c:pt>
                <c:pt idx="11">
                  <c:v>2.728485387444925E-2</c:v>
                </c:pt>
                <c:pt idx="12">
                  <c:v>2.1342819030680301E-2</c:v>
                </c:pt>
                <c:pt idx="13">
                  <c:v>2.0776910950321355E-2</c:v>
                </c:pt>
                <c:pt idx="14">
                  <c:v>2.3202231294716845E-2</c:v>
                </c:pt>
                <c:pt idx="15">
                  <c:v>2.3970249403775415E-2</c:v>
                </c:pt>
                <c:pt idx="16">
                  <c:v>2.5182909575973161E-2</c:v>
                </c:pt>
                <c:pt idx="17">
                  <c:v>2.4253203443954888E-2</c:v>
                </c:pt>
                <c:pt idx="18">
                  <c:v>2.6233881725211204E-2</c:v>
                </c:pt>
                <c:pt idx="19">
                  <c:v>2.9023000121266018E-2</c:v>
                </c:pt>
                <c:pt idx="20">
                  <c:v>3.0680302356602934E-2</c:v>
                </c:pt>
                <c:pt idx="21">
                  <c:v>3.2620558632119323E-2</c:v>
                </c:pt>
                <c:pt idx="22">
                  <c:v>3.3509842758397669E-2</c:v>
                </c:pt>
                <c:pt idx="23">
                  <c:v>3.4682080924855488E-2</c:v>
                </c:pt>
                <c:pt idx="24">
                  <c:v>3.415659485023647E-2</c:v>
                </c:pt>
                <c:pt idx="25">
                  <c:v>3.0114394276243989E-2</c:v>
                </c:pt>
                <c:pt idx="26">
                  <c:v>2.8942156109786166E-2</c:v>
                </c:pt>
                <c:pt idx="27">
                  <c:v>2.9508064190145115E-2</c:v>
                </c:pt>
                <c:pt idx="28">
                  <c:v>2.7648651926108575E-2</c:v>
                </c:pt>
                <c:pt idx="29">
                  <c:v>2.651683576539068E-2</c:v>
                </c:pt>
                <c:pt idx="30">
                  <c:v>2.6638101782610453E-2</c:v>
                </c:pt>
                <c:pt idx="31">
                  <c:v>3.2175916568980154E-2</c:v>
                </c:pt>
                <c:pt idx="32">
                  <c:v>3.0073972270504061E-2</c:v>
                </c:pt>
                <c:pt idx="33">
                  <c:v>3.2135494563240226E-2</c:v>
                </c:pt>
                <c:pt idx="34">
                  <c:v>3.2418448603419699E-2</c:v>
                </c:pt>
                <c:pt idx="35">
                  <c:v>3.0761146368082783E-2</c:v>
                </c:pt>
                <c:pt idx="36">
                  <c:v>2.9669752213104816E-2</c:v>
                </c:pt>
                <c:pt idx="37">
                  <c:v>2.8254982012207445E-2</c:v>
                </c:pt>
                <c:pt idx="38">
                  <c:v>2.6597679776870529E-2</c:v>
                </c:pt>
                <c:pt idx="39">
                  <c:v>2.4293625449694815E-2</c:v>
                </c:pt>
                <c:pt idx="40">
                  <c:v>1.9685516795343385E-2</c:v>
                </c:pt>
                <c:pt idx="41">
                  <c:v>1.5683738227090828E-2</c:v>
                </c:pt>
                <c:pt idx="42">
                  <c:v>1.2045757710497595E-2</c:v>
                </c:pt>
                <c:pt idx="43">
                  <c:v>9.620437366102106E-3</c:v>
                </c:pt>
                <c:pt idx="44">
                  <c:v>5.8611908322890984E-3</c:v>
                </c:pt>
                <c:pt idx="45">
                  <c:v>4.9314847002708273E-3</c:v>
                </c:pt>
                <c:pt idx="46">
                  <c:v>2.18278830995594E-3</c:v>
                </c:pt>
                <c:pt idx="47">
                  <c:v>1.8189902582966167E-3</c:v>
                </c:pt>
                <c:pt idx="48">
                  <c:v>7.680181090585715E-4</c:v>
                </c:pt>
                <c:pt idx="49">
                  <c:v>2.425320344395489E-4</c:v>
                </c:pt>
                <c:pt idx="50">
                  <c:v>2.425320344395489E-4</c:v>
                </c:pt>
                <c:pt idx="51">
                  <c:v>4.0422005739924812E-5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B-4056-A678-B445F0CCFB60}"/>
            </c:ext>
          </c:extLst>
        </c:ser>
        <c:ser>
          <c:idx val="2"/>
          <c:order val="2"/>
          <c:tx>
            <c:v>Femmes</c:v>
          </c:tx>
          <c:spPr>
            <a:solidFill>
              <a:srgbClr val="FF5800"/>
            </a:solidFill>
            <a:ln>
              <a:noFill/>
            </a:ln>
            <a:effectLst/>
          </c:spPr>
          <c:invertIfNegative val="0"/>
          <c:cat>
            <c:strRef>
              <c:f>'3_Evol. âges dts dérivés'!$A$5:$A$60</c:f>
              <c:strCache>
                <c:ptCount val="56"/>
                <c:pt idx="0">
                  <c:v>51 ans</c:v>
                </c:pt>
                <c:pt idx="1">
                  <c:v>52 ans</c:v>
                </c:pt>
                <c:pt idx="2">
                  <c:v>53 ans</c:v>
                </c:pt>
                <c:pt idx="3">
                  <c:v>54 ans</c:v>
                </c:pt>
                <c:pt idx="4">
                  <c:v>55 ans</c:v>
                </c:pt>
                <c:pt idx="5">
                  <c:v>56 ans</c:v>
                </c:pt>
                <c:pt idx="6">
                  <c:v>57 ans</c:v>
                </c:pt>
                <c:pt idx="7">
                  <c:v>58 ans</c:v>
                </c:pt>
                <c:pt idx="8">
                  <c:v>59 ans</c:v>
                </c:pt>
                <c:pt idx="9">
                  <c:v>60 ans</c:v>
                </c:pt>
                <c:pt idx="10">
                  <c:v>61 ans</c:v>
                </c:pt>
                <c:pt idx="11">
                  <c:v>62 ans</c:v>
                </c:pt>
                <c:pt idx="12">
                  <c:v>63 ans</c:v>
                </c:pt>
                <c:pt idx="13">
                  <c:v>64 ans</c:v>
                </c:pt>
                <c:pt idx="14">
                  <c:v>65 ans</c:v>
                </c:pt>
                <c:pt idx="15">
                  <c:v>66 ans</c:v>
                </c:pt>
                <c:pt idx="16">
                  <c:v>67 ans</c:v>
                </c:pt>
                <c:pt idx="17">
                  <c:v>68 ans</c:v>
                </c:pt>
                <c:pt idx="18">
                  <c:v>69 ans</c:v>
                </c:pt>
                <c:pt idx="19">
                  <c:v>70 ans</c:v>
                </c:pt>
                <c:pt idx="20">
                  <c:v>71 ans</c:v>
                </c:pt>
                <c:pt idx="21">
                  <c:v>72 ans</c:v>
                </c:pt>
                <c:pt idx="22">
                  <c:v>73 ans</c:v>
                </c:pt>
                <c:pt idx="23">
                  <c:v>74 ans</c:v>
                </c:pt>
                <c:pt idx="24">
                  <c:v>75 ans</c:v>
                </c:pt>
                <c:pt idx="25">
                  <c:v>76 ans</c:v>
                </c:pt>
                <c:pt idx="26">
                  <c:v>77 ans</c:v>
                </c:pt>
                <c:pt idx="27">
                  <c:v>78 ans</c:v>
                </c:pt>
                <c:pt idx="28">
                  <c:v>79 ans</c:v>
                </c:pt>
                <c:pt idx="29">
                  <c:v>80 ans</c:v>
                </c:pt>
                <c:pt idx="30">
                  <c:v>81 ans</c:v>
                </c:pt>
                <c:pt idx="31">
                  <c:v>82 ans</c:v>
                </c:pt>
                <c:pt idx="32">
                  <c:v>83 ans</c:v>
                </c:pt>
                <c:pt idx="33">
                  <c:v>84 ans</c:v>
                </c:pt>
                <c:pt idx="34">
                  <c:v>85 ans</c:v>
                </c:pt>
                <c:pt idx="35">
                  <c:v>86 ans</c:v>
                </c:pt>
                <c:pt idx="36">
                  <c:v>87 ans</c:v>
                </c:pt>
                <c:pt idx="37">
                  <c:v>88 ans</c:v>
                </c:pt>
                <c:pt idx="38">
                  <c:v>89 ans</c:v>
                </c:pt>
                <c:pt idx="39">
                  <c:v>90 ans</c:v>
                </c:pt>
                <c:pt idx="40">
                  <c:v>91 ans</c:v>
                </c:pt>
                <c:pt idx="41">
                  <c:v>92 ans</c:v>
                </c:pt>
                <c:pt idx="42">
                  <c:v>93 ans</c:v>
                </c:pt>
                <c:pt idx="43">
                  <c:v>94 ans</c:v>
                </c:pt>
                <c:pt idx="44">
                  <c:v>95 ans</c:v>
                </c:pt>
                <c:pt idx="45">
                  <c:v>96 ans</c:v>
                </c:pt>
                <c:pt idx="46">
                  <c:v>97 ans</c:v>
                </c:pt>
                <c:pt idx="47">
                  <c:v>98 ans</c:v>
                </c:pt>
                <c:pt idx="48">
                  <c:v>99 ans</c:v>
                </c:pt>
                <c:pt idx="49">
                  <c:v>100 ans</c:v>
                </c:pt>
                <c:pt idx="50">
                  <c:v>101 ans</c:v>
                </c:pt>
                <c:pt idx="51">
                  <c:v>102 ans</c:v>
                </c:pt>
                <c:pt idx="52">
                  <c:v>103 ans</c:v>
                </c:pt>
                <c:pt idx="53">
                  <c:v>104 ans</c:v>
                </c:pt>
                <c:pt idx="54">
                  <c:v>105 ans</c:v>
                </c:pt>
                <c:pt idx="55">
                  <c:v>et plus</c:v>
                </c:pt>
              </c:strCache>
            </c:strRef>
          </c:cat>
          <c:val>
            <c:numRef>
              <c:f>'3_Evol. âges dts dérivés'!$G$5:$G$57</c:f>
              <c:numCache>
                <c:formatCode>0%</c:formatCode>
                <c:ptCount val="53"/>
                <c:pt idx="0">
                  <c:v>8.1353501647753125E-4</c:v>
                </c:pt>
                <c:pt idx="1">
                  <c:v>3.2403513368172858E-4</c:v>
                </c:pt>
                <c:pt idx="2">
                  <c:v>3.5161259186740758E-4</c:v>
                </c:pt>
                <c:pt idx="3">
                  <c:v>7.9285192283827196E-4</c:v>
                </c:pt>
                <c:pt idx="4">
                  <c:v>4.8322601105856074E-2</c:v>
                </c:pt>
                <c:pt idx="5">
                  <c:v>1.2575320932669635E-2</c:v>
                </c:pt>
                <c:pt idx="6">
                  <c:v>1.2961405347269143E-2</c:v>
                </c:pt>
                <c:pt idx="7">
                  <c:v>1.3650841801911118E-2</c:v>
                </c:pt>
                <c:pt idx="8">
                  <c:v>1.4809095045709637E-2</c:v>
                </c:pt>
                <c:pt idx="9">
                  <c:v>1.8077023840712601E-2</c:v>
                </c:pt>
                <c:pt idx="10">
                  <c:v>2.2854818471381492E-2</c:v>
                </c:pt>
                <c:pt idx="11">
                  <c:v>2.5619458654495816E-2</c:v>
                </c:pt>
                <c:pt idx="12">
                  <c:v>2.1862029976697048E-2</c:v>
                </c:pt>
                <c:pt idx="13">
                  <c:v>2.2951339575031371E-2</c:v>
                </c:pt>
                <c:pt idx="14">
                  <c:v>2.4833501096203962E-2</c:v>
                </c:pt>
                <c:pt idx="15">
                  <c:v>2.5198902417164212E-2</c:v>
                </c:pt>
                <c:pt idx="16">
                  <c:v>2.6184796547302235E-2</c:v>
                </c:pt>
                <c:pt idx="17">
                  <c:v>2.6674296430098037E-2</c:v>
                </c:pt>
                <c:pt idx="18">
                  <c:v>2.8763288887663226E-2</c:v>
                </c:pt>
                <c:pt idx="19">
                  <c:v>2.9962908318740263E-2</c:v>
                </c:pt>
                <c:pt idx="20">
                  <c:v>3.1638238903520265E-2</c:v>
                </c:pt>
                <c:pt idx="21">
                  <c:v>3.3320463852846684E-2</c:v>
                </c:pt>
                <c:pt idx="22">
                  <c:v>3.39547453911173E-2</c:v>
                </c:pt>
                <c:pt idx="23">
                  <c:v>3.6574603918756811E-2</c:v>
                </c:pt>
                <c:pt idx="24">
                  <c:v>3.6788329219695819E-2</c:v>
                </c:pt>
                <c:pt idx="25">
                  <c:v>3.3017111812804215E-2</c:v>
                </c:pt>
                <c:pt idx="26">
                  <c:v>2.9845704121451124E-2</c:v>
                </c:pt>
                <c:pt idx="27">
                  <c:v>3.1438302331674092E-2</c:v>
                </c:pt>
                <c:pt idx="28">
                  <c:v>3.0535140576093103E-2</c:v>
                </c:pt>
                <c:pt idx="29">
                  <c:v>3.0011168870565201E-2</c:v>
                </c:pt>
                <c:pt idx="30">
                  <c:v>2.8508197399445694E-2</c:v>
                </c:pt>
                <c:pt idx="31">
                  <c:v>3.1534823435323968E-2</c:v>
                </c:pt>
                <c:pt idx="32">
                  <c:v>3.1355569957117052E-2</c:v>
                </c:pt>
                <c:pt idx="33">
                  <c:v>3.1017746094342484E-2</c:v>
                </c:pt>
                <c:pt idx="34">
                  <c:v>2.9073535292252112E-2</c:v>
                </c:pt>
                <c:pt idx="35">
                  <c:v>2.6922493553769151E-2</c:v>
                </c:pt>
                <c:pt idx="36">
                  <c:v>2.517132495897853E-2</c:v>
                </c:pt>
                <c:pt idx="37">
                  <c:v>2.1172593522055073E-2</c:v>
                </c:pt>
                <c:pt idx="38">
                  <c:v>1.8807826482633096E-2</c:v>
                </c:pt>
                <c:pt idx="39">
                  <c:v>1.5264123105773341E-2</c:v>
                </c:pt>
                <c:pt idx="40">
                  <c:v>1.1685947906181488E-2</c:v>
                </c:pt>
                <c:pt idx="41">
                  <c:v>8.6248500475711153E-3</c:v>
                </c:pt>
                <c:pt idx="42">
                  <c:v>5.977414061745929E-3</c:v>
                </c:pt>
                <c:pt idx="43">
                  <c:v>4.095252540573335E-3</c:v>
                </c:pt>
                <c:pt idx="44">
                  <c:v>2.571597975814569E-3</c:v>
                </c:pt>
                <c:pt idx="45">
                  <c:v>1.7098024075120997E-3</c:v>
                </c:pt>
                <c:pt idx="46">
                  <c:v>7.9285192283827196E-4</c:v>
                </c:pt>
                <c:pt idx="47">
                  <c:v>4.8260551824938296E-4</c:v>
                </c:pt>
                <c:pt idx="48">
                  <c:v>3.2403513368172858E-4</c:v>
                </c:pt>
                <c:pt idx="49">
                  <c:v>1.2409856183555562E-4</c:v>
                </c:pt>
                <c:pt idx="50">
                  <c:v>5.5154916371358055E-5</c:v>
                </c:pt>
                <c:pt idx="51">
                  <c:v>6.8943645464197569E-6</c:v>
                </c:pt>
                <c:pt idx="52">
                  <c:v>1.3788729092839514E-5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EB-4056-A678-B445F0CCF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7346192"/>
        <c:axId val="1"/>
      </c:barChart>
      <c:lineChart>
        <c:grouping val="standard"/>
        <c:varyColors val="0"/>
        <c:ser>
          <c:idx val="0"/>
          <c:order val="0"/>
          <c:tx>
            <c:v>Ensemble</c:v>
          </c:tx>
          <c:spPr>
            <a:ln w="28575" cap="rnd">
              <a:solidFill>
                <a:srgbClr val="51AE32"/>
              </a:solidFill>
              <a:round/>
            </a:ln>
            <a:effectLst/>
          </c:spPr>
          <c:marker>
            <c:symbol val="none"/>
          </c:marker>
          <c:cat>
            <c:strRef>
              <c:f>'3_Evol. âges dts dérivés'!$A$5:$A$60</c:f>
              <c:strCache>
                <c:ptCount val="56"/>
                <c:pt idx="0">
                  <c:v>51 ans</c:v>
                </c:pt>
                <c:pt idx="1">
                  <c:v>52 ans</c:v>
                </c:pt>
                <c:pt idx="2">
                  <c:v>53 ans</c:v>
                </c:pt>
                <c:pt idx="3">
                  <c:v>54 ans</c:v>
                </c:pt>
                <c:pt idx="4">
                  <c:v>55 ans</c:v>
                </c:pt>
                <c:pt idx="5">
                  <c:v>56 ans</c:v>
                </c:pt>
                <c:pt idx="6">
                  <c:v>57 ans</c:v>
                </c:pt>
                <c:pt idx="7">
                  <c:v>58 ans</c:v>
                </c:pt>
                <c:pt idx="8">
                  <c:v>59 ans</c:v>
                </c:pt>
                <c:pt idx="9">
                  <c:v>60 ans</c:v>
                </c:pt>
                <c:pt idx="10">
                  <c:v>61 ans</c:v>
                </c:pt>
                <c:pt idx="11">
                  <c:v>62 ans</c:v>
                </c:pt>
                <c:pt idx="12">
                  <c:v>63 ans</c:v>
                </c:pt>
                <c:pt idx="13">
                  <c:v>64 ans</c:v>
                </c:pt>
                <c:pt idx="14">
                  <c:v>65 ans</c:v>
                </c:pt>
                <c:pt idx="15">
                  <c:v>66 ans</c:v>
                </c:pt>
                <c:pt idx="16">
                  <c:v>67 ans</c:v>
                </c:pt>
                <c:pt idx="17">
                  <c:v>68 ans</c:v>
                </c:pt>
                <c:pt idx="18">
                  <c:v>69 ans</c:v>
                </c:pt>
                <c:pt idx="19">
                  <c:v>70 ans</c:v>
                </c:pt>
                <c:pt idx="20">
                  <c:v>71 ans</c:v>
                </c:pt>
                <c:pt idx="21">
                  <c:v>72 ans</c:v>
                </c:pt>
                <c:pt idx="22">
                  <c:v>73 ans</c:v>
                </c:pt>
                <c:pt idx="23">
                  <c:v>74 ans</c:v>
                </c:pt>
                <c:pt idx="24">
                  <c:v>75 ans</c:v>
                </c:pt>
                <c:pt idx="25">
                  <c:v>76 ans</c:v>
                </c:pt>
                <c:pt idx="26">
                  <c:v>77 ans</c:v>
                </c:pt>
                <c:pt idx="27">
                  <c:v>78 ans</c:v>
                </c:pt>
                <c:pt idx="28">
                  <c:v>79 ans</c:v>
                </c:pt>
                <c:pt idx="29">
                  <c:v>80 ans</c:v>
                </c:pt>
                <c:pt idx="30">
                  <c:v>81 ans</c:v>
                </c:pt>
                <c:pt idx="31">
                  <c:v>82 ans</c:v>
                </c:pt>
                <c:pt idx="32">
                  <c:v>83 ans</c:v>
                </c:pt>
                <c:pt idx="33">
                  <c:v>84 ans</c:v>
                </c:pt>
                <c:pt idx="34">
                  <c:v>85 ans</c:v>
                </c:pt>
                <c:pt idx="35">
                  <c:v>86 ans</c:v>
                </c:pt>
                <c:pt idx="36">
                  <c:v>87 ans</c:v>
                </c:pt>
                <c:pt idx="37">
                  <c:v>88 ans</c:v>
                </c:pt>
                <c:pt idx="38">
                  <c:v>89 ans</c:v>
                </c:pt>
                <c:pt idx="39">
                  <c:v>90 ans</c:v>
                </c:pt>
                <c:pt idx="40">
                  <c:v>91 ans</c:v>
                </c:pt>
                <c:pt idx="41">
                  <c:v>92 ans</c:v>
                </c:pt>
                <c:pt idx="42">
                  <c:v>93 ans</c:v>
                </c:pt>
                <c:pt idx="43">
                  <c:v>94 ans</c:v>
                </c:pt>
                <c:pt idx="44">
                  <c:v>95 ans</c:v>
                </c:pt>
                <c:pt idx="45">
                  <c:v>96 ans</c:v>
                </c:pt>
                <c:pt idx="46">
                  <c:v>97 ans</c:v>
                </c:pt>
                <c:pt idx="47">
                  <c:v>98 ans</c:v>
                </c:pt>
                <c:pt idx="48">
                  <c:v>99 ans</c:v>
                </c:pt>
                <c:pt idx="49">
                  <c:v>100 ans</c:v>
                </c:pt>
                <c:pt idx="50">
                  <c:v>101 ans</c:v>
                </c:pt>
                <c:pt idx="51">
                  <c:v>102 ans</c:v>
                </c:pt>
                <c:pt idx="52">
                  <c:v>103 ans</c:v>
                </c:pt>
                <c:pt idx="53">
                  <c:v>104 ans</c:v>
                </c:pt>
                <c:pt idx="54">
                  <c:v>105 ans</c:v>
                </c:pt>
                <c:pt idx="55">
                  <c:v>et plus</c:v>
                </c:pt>
              </c:strCache>
            </c:strRef>
          </c:cat>
          <c:val>
            <c:numRef>
              <c:f>'3_Evol. âges dts dérivés'!$C$5:$C$60</c:f>
              <c:numCache>
                <c:formatCode>0.0%</c:formatCode>
                <c:ptCount val="56"/>
                <c:pt idx="0">
                  <c:v>7.2444562240480607E-4</c:v>
                </c:pt>
                <c:pt idx="1">
                  <c:v>2.886002886002886E-4</c:v>
                </c:pt>
                <c:pt idx="2">
                  <c:v>3.1804929764113439E-4</c:v>
                </c:pt>
                <c:pt idx="3">
                  <c:v>7.3033542421297522E-4</c:v>
                </c:pt>
                <c:pt idx="4">
                  <c:v>4.4285419795623879E-2</c:v>
                </c:pt>
                <c:pt idx="5">
                  <c:v>1.2068203904938599E-2</c:v>
                </c:pt>
                <c:pt idx="6">
                  <c:v>1.2339134788114379E-2</c:v>
                </c:pt>
                <c:pt idx="7">
                  <c:v>1.3116588626792708E-2</c:v>
                </c:pt>
                <c:pt idx="8">
                  <c:v>1.4624377889684011E-2</c:v>
                </c:pt>
                <c:pt idx="9">
                  <c:v>1.7963895514915923E-2</c:v>
                </c:pt>
                <c:pt idx="10">
                  <c:v>2.3052684277174072E-2</c:v>
                </c:pt>
                <c:pt idx="11">
                  <c:v>2.5862119739670762E-2</c:v>
                </c:pt>
                <c:pt idx="12">
                  <c:v>2.1786376888417704E-2</c:v>
                </c:pt>
                <c:pt idx="13">
                  <c:v>2.2634508348794064E-2</c:v>
                </c:pt>
                <c:pt idx="14">
                  <c:v>2.4595812350914393E-2</c:v>
                </c:pt>
                <c:pt idx="15">
                  <c:v>2.5019878081102571E-2</c:v>
                </c:pt>
                <c:pt idx="16">
                  <c:v>2.6038813793915833E-2</c:v>
                </c:pt>
                <c:pt idx="17">
                  <c:v>2.6321524280707956E-2</c:v>
                </c:pt>
                <c:pt idx="18">
                  <c:v>2.8394734517183495E-2</c:v>
                </c:pt>
                <c:pt idx="19">
                  <c:v>2.9825956356568602E-2</c:v>
                </c:pt>
                <c:pt idx="20">
                  <c:v>3.1498660070088641E-2</c:v>
                </c:pt>
                <c:pt idx="21">
                  <c:v>3.3218482198074037E-2</c:v>
                </c:pt>
                <c:pt idx="22">
                  <c:v>3.3889919604205315E-2</c:v>
                </c:pt>
                <c:pt idx="23">
                  <c:v>3.6298848543746501E-2</c:v>
                </c:pt>
                <c:pt idx="24">
                  <c:v>3.6404864976293548E-2</c:v>
                </c:pt>
                <c:pt idx="25">
                  <c:v>3.2594163206408101E-2</c:v>
                </c:pt>
                <c:pt idx="26">
                  <c:v>2.9714050122213388E-2</c:v>
                </c:pt>
                <c:pt idx="27">
                  <c:v>3.1157051565214831E-2</c:v>
                </c:pt>
                <c:pt idx="28">
                  <c:v>3.0114556645168891E-2</c:v>
                </c:pt>
                <c:pt idx="29">
                  <c:v>2.9502017257119297E-2</c:v>
                </c:pt>
                <c:pt idx="30">
                  <c:v>2.8235709868362928E-2</c:v>
                </c:pt>
                <c:pt idx="31">
                  <c:v>3.1628235709868363E-2</c:v>
                </c:pt>
                <c:pt idx="32">
                  <c:v>3.1168831168831169E-2</c:v>
                </c:pt>
                <c:pt idx="33">
                  <c:v>3.1180610772447506E-2</c:v>
                </c:pt>
                <c:pt idx="34">
                  <c:v>2.9560915275200991E-2</c:v>
                </c:pt>
                <c:pt idx="35">
                  <c:v>2.7481815236917277E-2</c:v>
                </c:pt>
                <c:pt idx="36">
                  <c:v>2.5826780928821746E-2</c:v>
                </c:pt>
                <c:pt idx="37">
                  <c:v>2.2204552816797715E-2</c:v>
                </c:pt>
                <c:pt idx="38">
                  <c:v>1.994286892246076E-2</c:v>
                </c:pt>
                <c:pt idx="39">
                  <c:v>1.6579792089996173E-2</c:v>
                </c:pt>
                <c:pt idx="40">
                  <c:v>1.2851547545425097E-2</c:v>
                </c:pt>
                <c:pt idx="41">
                  <c:v>9.653385163589245E-3</c:v>
                </c:pt>
                <c:pt idx="42">
                  <c:v>6.8616191065170654E-3</c:v>
                </c:pt>
                <c:pt idx="43">
                  <c:v>4.9003151043967366E-3</c:v>
                </c:pt>
                <c:pt idx="44">
                  <c:v>3.0509173366316225E-3</c:v>
                </c:pt>
                <c:pt idx="45">
                  <c:v>2.1792266690225876E-3</c:v>
                </c:pt>
                <c:pt idx="46">
                  <c:v>9.9537650558058723E-4</c:v>
                </c:pt>
                <c:pt idx="47">
                  <c:v>6.7732720793945279E-4</c:v>
                </c:pt>
                <c:pt idx="48">
                  <c:v>3.8872691933916425E-4</c:v>
                </c:pt>
                <c:pt idx="49">
                  <c:v>1.4135524339605973E-4</c:v>
                </c:pt>
                <c:pt idx="50">
                  <c:v>8.245722531436817E-5</c:v>
                </c:pt>
                <c:pt idx="51">
                  <c:v>1.1779603616338309E-5</c:v>
                </c:pt>
                <c:pt idx="52">
                  <c:v>1.1779603616338309E-5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EB-4056-A678-B445F0CCF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346192"/>
        <c:axId val="1"/>
      </c:lineChart>
      <c:catAx>
        <c:axId val="36734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7346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13</xdr:row>
      <xdr:rowOff>9525</xdr:rowOff>
    </xdr:from>
    <xdr:to>
      <xdr:col>9</xdr:col>
      <xdr:colOff>38100</xdr:colOff>
      <xdr:row>34</xdr:row>
      <xdr:rowOff>76200</xdr:rowOff>
    </xdr:to>
    <xdr:graphicFrame macro="">
      <xdr:nvGraphicFramePr>
        <xdr:cNvPr id="2061" name="Graphique 1">
          <a:extLst>
            <a:ext uri="{FF2B5EF4-FFF2-40B4-BE49-F238E27FC236}">
              <a16:creationId xmlns:a16="http://schemas.microsoft.com/office/drawing/2014/main" id="{46BBED3F-E00A-AD08-F7F7-2A2E3A4543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1933575</xdr:colOff>
      <xdr:row>52</xdr:row>
      <xdr:rowOff>152400</xdr:rowOff>
    </xdr:from>
    <xdr:to>
      <xdr:col>8</xdr:col>
      <xdr:colOff>247650</xdr:colOff>
      <xdr:row>70</xdr:row>
      <xdr:rowOff>990600</xdr:rowOff>
    </xdr:to>
    <xdr:graphicFrame macro="">
      <xdr:nvGraphicFramePr>
        <xdr:cNvPr id="2062" name="Chart 3">
          <a:extLst>
            <a:ext uri="{FF2B5EF4-FFF2-40B4-BE49-F238E27FC236}">
              <a16:creationId xmlns:a16="http://schemas.microsoft.com/office/drawing/2014/main" id="{FCFB3A20-D2FC-CF33-9207-083C25F044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4</xdr:row>
      <xdr:rowOff>0</xdr:rowOff>
    </xdr:from>
    <xdr:to>
      <xdr:col>11</xdr:col>
      <xdr:colOff>428625</xdr:colOff>
      <xdr:row>17</xdr:row>
      <xdr:rowOff>123825</xdr:rowOff>
    </xdr:to>
    <xdr:graphicFrame macro="">
      <xdr:nvGraphicFramePr>
        <xdr:cNvPr id="1029" name="Graphique 1">
          <a:extLst>
            <a:ext uri="{FF2B5EF4-FFF2-40B4-BE49-F238E27FC236}">
              <a16:creationId xmlns:a16="http://schemas.microsoft.com/office/drawing/2014/main" id="{C179600D-703B-9E61-6465-8F9A2496F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678346</xdr:colOff>
      <xdr:row>13</xdr:row>
      <xdr:rowOff>55079</xdr:rowOff>
    </xdr:from>
    <xdr:to>
      <xdr:col>27</xdr:col>
      <xdr:colOff>271299</xdr:colOff>
      <xdr:row>30</xdr:row>
      <xdr:rowOff>77096</xdr:rowOff>
    </xdr:to>
    <xdr:graphicFrame macro="">
      <xdr:nvGraphicFramePr>
        <xdr:cNvPr id="3115" name="Graphique 2">
          <a:extLst>
            <a:ext uri="{FF2B5EF4-FFF2-40B4-BE49-F238E27FC236}">
              <a16:creationId xmlns:a16="http://schemas.microsoft.com/office/drawing/2014/main" id="{1EC0A29C-F20F-C6C6-F96C-F7F8BC94B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13</xdr:row>
      <xdr:rowOff>0</xdr:rowOff>
    </xdr:from>
    <xdr:to>
      <xdr:col>15</xdr:col>
      <xdr:colOff>676275</xdr:colOff>
      <xdr:row>27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24CD873-BA64-40DD-9ED9-7CD809AE9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5"/>
  <sheetViews>
    <sheetView showGridLines="0" tabSelected="1" workbookViewId="0">
      <selection activeCell="J8" sqref="J8"/>
    </sheetView>
  </sheetViews>
  <sheetFormatPr baseColWidth="10" defaultColWidth="11.453125" defaultRowHeight="11.5" x14ac:dyDescent="0.25"/>
  <cols>
    <col min="1" max="1" width="29" style="6" customWidth="1"/>
    <col min="2" max="10" width="11.453125" style="6"/>
    <col min="11" max="11" width="10.54296875" style="6" customWidth="1"/>
    <col min="12" max="13" width="11.453125" style="6"/>
    <col min="14" max="14" width="11.54296875" style="6" customWidth="1"/>
    <col min="15" max="17" width="11.453125" style="6"/>
    <col min="18" max="18" width="9.7265625" style="6" customWidth="1"/>
    <col min="19" max="19" width="11.7265625" style="6" customWidth="1"/>
    <col min="20" max="16384" width="11.453125" style="6"/>
  </cols>
  <sheetData>
    <row r="1" spans="1:22" x14ac:dyDescent="0.25">
      <c r="A1" s="4" t="s">
        <v>61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2" ht="13" customHeight="1" x14ac:dyDescent="0.25">
      <c r="A2" s="7"/>
      <c r="B2" s="8">
        <v>2004</v>
      </c>
      <c r="C2" s="8">
        <v>2005</v>
      </c>
      <c r="D2" s="8">
        <v>2006</v>
      </c>
      <c r="E2" s="8">
        <v>2007</v>
      </c>
      <c r="F2" s="8">
        <v>2008</v>
      </c>
      <c r="G2" s="8">
        <v>2009</v>
      </c>
      <c r="H2" s="8">
        <v>2010</v>
      </c>
      <c r="I2" s="8">
        <v>2011</v>
      </c>
      <c r="J2" s="8">
        <v>2012</v>
      </c>
      <c r="K2" s="8">
        <v>2013</v>
      </c>
      <c r="L2" s="8">
        <v>2014</v>
      </c>
      <c r="M2" s="8">
        <v>2015</v>
      </c>
      <c r="N2" s="8">
        <v>2016</v>
      </c>
      <c r="O2" s="8">
        <v>2017</v>
      </c>
      <c r="P2" s="8">
        <v>2018</v>
      </c>
      <c r="Q2" s="8" t="s">
        <v>18</v>
      </c>
      <c r="R2" s="5"/>
      <c r="S2" s="9" t="s">
        <v>18</v>
      </c>
      <c r="T2" s="9">
        <v>2020</v>
      </c>
      <c r="U2" s="9">
        <v>2021</v>
      </c>
      <c r="V2" s="9">
        <v>2022</v>
      </c>
    </row>
    <row r="3" spans="1:22" ht="13" customHeight="1" x14ac:dyDescent="0.25">
      <c r="A3" s="10" t="s">
        <v>19</v>
      </c>
      <c r="B3" s="11">
        <v>60.5</v>
      </c>
      <c r="C3" s="11">
        <v>60.6</v>
      </c>
      <c r="D3" s="11">
        <v>60.5</v>
      </c>
      <c r="E3" s="11">
        <v>60.5</v>
      </c>
      <c r="F3" s="11">
        <v>60.4</v>
      </c>
      <c r="G3" s="11">
        <v>61.4</v>
      </c>
      <c r="H3" s="11">
        <v>61.2</v>
      </c>
      <c r="I3" s="11">
        <v>61.7</v>
      </c>
      <c r="J3" s="11">
        <v>61.9</v>
      </c>
      <c r="K3" s="11">
        <v>61.7</v>
      </c>
      <c r="L3" s="11">
        <v>61.9</v>
      </c>
      <c r="M3" s="11">
        <v>62.1</v>
      </c>
      <c r="N3" s="11">
        <v>62.1</v>
      </c>
      <c r="O3" s="11">
        <v>62.1</v>
      </c>
      <c r="P3" s="11">
        <v>62.4</v>
      </c>
      <c r="Q3" s="12">
        <v>62.4</v>
      </c>
      <c r="R3" s="5"/>
      <c r="S3" s="13">
        <v>62.49333897683433</v>
      </c>
      <c r="T3" s="13">
        <v>62.494797052068968</v>
      </c>
      <c r="U3" s="13">
        <v>62.6</v>
      </c>
      <c r="V3" s="13">
        <v>62.8</v>
      </c>
    </row>
    <row r="4" spans="1:22" ht="13" customHeight="1" x14ac:dyDescent="0.25">
      <c r="A4" s="10" t="s">
        <v>20</v>
      </c>
      <c r="B4" s="11">
        <v>62</v>
      </c>
      <c r="C4" s="11">
        <v>61.9</v>
      </c>
      <c r="D4" s="11">
        <v>61.6</v>
      </c>
      <c r="E4" s="11">
        <v>61.5</v>
      </c>
      <c r="F4" s="11">
        <v>61.5</v>
      </c>
      <c r="G4" s="11">
        <v>61.8</v>
      </c>
      <c r="H4" s="11">
        <v>61.7</v>
      </c>
      <c r="I4" s="11">
        <v>62.3</v>
      </c>
      <c r="J4" s="11">
        <v>62.6</v>
      </c>
      <c r="K4" s="11">
        <v>62.3</v>
      </c>
      <c r="L4" s="11">
        <v>62.7</v>
      </c>
      <c r="M4" s="11">
        <v>62.8</v>
      </c>
      <c r="N4" s="11">
        <v>62.7</v>
      </c>
      <c r="O4" s="11">
        <v>62.8</v>
      </c>
      <c r="P4" s="11">
        <v>63</v>
      </c>
      <c r="Q4" s="12">
        <v>63</v>
      </c>
      <c r="R4" s="5"/>
      <c r="S4" s="13">
        <v>63.041916943531156</v>
      </c>
      <c r="T4" s="13">
        <v>62.986837686817296</v>
      </c>
      <c r="U4" s="13">
        <v>63.1</v>
      </c>
      <c r="V4" s="13">
        <v>63.3</v>
      </c>
    </row>
    <row r="5" spans="1:22" ht="13" customHeight="1" x14ac:dyDescent="0.25">
      <c r="A5" s="14" t="s">
        <v>3</v>
      </c>
      <c r="B5" s="15">
        <v>61.1</v>
      </c>
      <c r="C5" s="15">
        <v>61.2</v>
      </c>
      <c r="D5" s="15">
        <v>61</v>
      </c>
      <c r="E5" s="15">
        <v>61</v>
      </c>
      <c r="F5" s="15">
        <v>61</v>
      </c>
      <c r="G5" s="15">
        <v>61.6</v>
      </c>
      <c r="H5" s="15">
        <v>61.5</v>
      </c>
      <c r="I5" s="15">
        <v>62</v>
      </c>
      <c r="J5" s="15">
        <v>62.2</v>
      </c>
      <c r="K5" s="15">
        <v>62</v>
      </c>
      <c r="L5" s="15">
        <v>62.3</v>
      </c>
      <c r="M5" s="15">
        <v>62.5</v>
      </c>
      <c r="N5" s="15">
        <v>62.4</v>
      </c>
      <c r="O5" s="15">
        <v>62.5</v>
      </c>
      <c r="P5" s="15">
        <v>62.7</v>
      </c>
      <c r="Q5" s="16">
        <v>62.7</v>
      </c>
      <c r="R5" s="17"/>
      <c r="S5" s="18">
        <v>62.784674487064621</v>
      </c>
      <c r="T5" s="18">
        <v>62.752105652767447</v>
      </c>
      <c r="U5" s="18">
        <v>62.9</v>
      </c>
      <c r="V5" s="18">
        <v>63.1</v>
      </c>
    </row>
    <row r="6" spans="1:22" ht="13" customHeight="1" x14ac:dyDescent="0.25">
      <c r="A6" s="64" t="s">
        <v>26</v>
      </c>
      <c r="B6" s="64"/>
      <c r="C6" s="64"/>
      <c r="D6" s="64"/>
      <c r="E6" s="64"/>
      <c r="F6" s="64"/>
      <c r="G6" s="64"/>
      <c r="H6" s="64"/>
      <c r="I6" s="20"/>
      <c r="J6" s="20"/>
      <c r="K6" s="20"/>
      <c r="L6" s="20"/>
      <c r="M6" s="20"/>
      <c r="N6" s="20"/>
      <c r="O6" s="20"/>
      <c r="P6" s="20"/>
      <c r="Q6" s="20"/>
      <c r="R6" s="21"/>
      <c r="S6" s="17"/>
      <c r="T6" s="22"/>
      <c r="U6" s="22"/>
      <c r="V6" s="22"/>
    </row>
    <row r="7" spans="1:22" ht="13" customHeight="1" x14ac:dyDescent="0.25">
      <c r="A7" s="65" t="s">
        <v>27</v>
      </c>
      <c r="B7" s="65"/>
      <c r="C7" s="65"/>
      <c r="D7" s="65"/>
      <c r="E7" s="65"/>
      <c r="F7" s="65"/>
      <c r="G7" s="65"/>
      <c r="H7" s="65"/>
      <c r="I7" s="20"/>
      <c r="J7" s="20"/>
      <c r="K7" s="20"/>
      <c r="L7" s="20"/>
      <c r="M7" s="20"/>
      <c r="N7" s="20"/>
      <c r="O7" s="20"/>
      <c r="P7" s="20"/>
      <c r="Q7" s="20"/>
      <c r="R7" s="21"/>
      <c r="S7" s="17"/>
      <c r="T7" s="22"/>
      <c r="U7" s="22"/>
      <c r="V7" s="22"/>
    </row>
    <row r="8" spans="1:22" ht="13" customHeight="1" x14ac:dyDescent="0.25">
      <c r="A8" s="66" t="s">
        <v>28</v>
      </c>
      <c r="B8" s="66"/>
      <c r="C8" s="66"/>
      <c r="D8" s="66"/>
      <c r="E8" s="66"/>
      <c r="F8" s="66"/>
      <c r="G8" s="66"/>
      <c r="H8" s="6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2" x14ac:dyDescent="0.3">
      <c r="A9" s="19"/>
    </row>
    <row r="10" spans="1:22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22" x14ac:dyDescent="0.2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22" ht="15.5" x14ac:dyDescent="0.25">
      <c r="A12" s="24"/>
      <c r="B12" s="67" t="s">
        <v>21</v>
      </c>
      <c r="C12" s="67"/>
      <c r="D12" s="67"/>
      <c r="E12" s="67"/>
      <c r="F12" s="67"/>
      <c r="G12" s="67"/>
      <c r="H12" s="67"/>
      <c r="I12" s="23"/>
      <c r="J12" s="23"/>
      <c r="K12" s="23"/>
      <c r="L12" s="23"/>
      <c r="M12" s="23"/>
      <c r="N12" s="67"/>
      <c r="O12" s="67"/>
      <c r="P12" s="67"/>
      <c r="Q12" s="67"/>
      <c r="R12" s="67"/>
      <c r="S12" s="67"/>
      <c r="T12" s="67"/>
    </row>
    <row r="36" spans="1:21" x14ac:dyDescent="0.25">
      <c r="B36" s="66" t="s">
        <v>26</v>
      </c>
      <c r="C36" s="66"/>
      <c r="D36" s="66"/>
      <c r="E36" s="66"/>
      <c r="F36" s="66"/>
      <c r="G36" s="66"/>
      <c r="H36" s="66"/>
      <c r="I36" s="66"/>
      <c r="N36" s="66"/>
      <c r="O36" s="66"/>
      <c r="P36" s="66"/>
      <c r="Q36" s="66"/>
      <c r="R36" s="66"/>
      <c r="S36" s="66"/>
      <c r="T36" s="66"/>
      <c r="U36" s="66"/>
    </row>
    <row r="37" spans="1:21" ht="24.75" customHeight="1" x14ac:dyDescent="0.25">
      <c r="B37" s="65" t="s">
        <v>27</v>
      </c>
      <c r="C37" s="65"/>
      <c r="D37" s="65"/>
      <c r="E37" s="65"/>
      <c r="F37" s="65"/>
      <c r="G37" s="65"/>
      <c r="H37" s="65"/>
      <c r="I37" s="65"/>
      <c r="N37" s="65"/>
      <c r="O37" s="65"/>
      <c r="P37" s="65"/>
      <c r="Q37" s="65"/>
      <c r="R37" s="65"/>
      <c r="S37" s="65"/>
      <c r="T37" s="65"/>
      <c r="U37" s="65"/>
    </row>
    <row r="38" spans="1:21" x14ac:dyDescent="0.25">
      <c r="B38" s="66" t="s">
        <v>28</v>
      </c>
      <c r="C38" s="66"/>
      <c r="D38" s="66"/>
      <c r="E38" s="66"/>
      <c r="F38" s="66"/>
      <c r="G38" s="66"/>
      <c r="H38" s="66"/>
      <c r="I38" s="66"/>
      <c r="N38" s="66"/>
      <c r="O38" s="66"/>
      <c r="P38" s="66"/>
      <c r="Q38" s="66"/>
      <c r="R38" s="66"/>
      <c r="S38" s="66"/>
      <c r="T38" s="66"/>
      <c r="U38" s="66"/>
    </row>
    <row r="43" spans="1:21" x14ac:dyDescent="0.25">
      <c r="A43" s="27" t="s">
        <v>22</v>
      </c>
      <c r="B43" s="27">
        <v>2008</v>
      </c>
      <c r="C43" s="27">
        <v>2009</v>
      </c>
      <c r="D43" s="27">
        <v>2010</v>
      </c>
      <c r="E43" s="27">
        <v>2011</v>
      </c>
      <c r="F43" s="27">
        <v>2012</v>
      </c>
      <c r="G43" s="27">
        <v>2013</v>
      </c>
      <c r="H43" s="27">
        <v>2014</v>
      </c>
      <c r="I43" s="27">
        <v>2015</v>
      </c>
      <c r="J43" s="27">
        <v>2016</v>
      </c>
      <c r="K43" s="27">
        <v>2017</v>
      </c>
      <c r="L43" s="27">
        <v>2018</v>
      </c>
      <c r="M43" s="27" t="s">
        <v>18</v>
      </c>
      <c r="N43" s="26"/>
      <c r="O43" s="27" t="s">
        <v>18</v>
      </c>
      <c r="P43" s="27">
        <v>2020</v>
      </c>
      <c r="Q43" s="27">
        <v>2021</v>
      </c>
      <c r="R43" s="27">
        <v>2022</v>
      </c>
    </row>
    <row r="44" spans="1:21" x14ac:dyDescent="0.25">
      <c r="A44" s="27" t="s">
        <v>23</v>
      </c>
      <c r="B44" s="34">
        <v>15.717459355750782</v>
      </c>
      <c r="C44" s="34">
        <v>3.6321527424730271</v>
      </c>
      <c r="D44" s="34">
        <v>6.1663991439272339</v>
      </c>
      <c r="E44" s="34">
        <v>5.5885512099576671</v>
      </c>
      <c r="F44" s="34">
        <v>6.5788584937521097</v>
      </c>
      <c r="G44" s="34">
        <v>6.6529415082632974</v>
      </c>
      <c r="H44" s="34">
        <v>2.1154928742852066</v>
      </c>
      <c r="I44" s="34">
        <v>1.5545412449560099</v>
      </c>
      <c r="J44" s="34">
        <v>0.91570416693255063</v>
      </c>
      <c r="K44" s="34">
        <v>0.67179974845854173</v>
      </c>
      <c r="L44" s="34">
        <v>1</v>
      </c>
      <c r="M44" s="34">
        <v>0.36253776435045315</v>
      </c>
      <c r="N44" s="35"/>
      <c r="O44" s="34">
        <v>0.3572834347654949</v>
      </c>
      <c r="P44" s="34">
        <v>0.29483282674772038</v>
      </c>
      <c r="Q44" s="34">
        <v>0.26743106517098442</v>
      </c>
      <c r="R44" s="34">
        <v>0.22443362269743808</v>
      </c>
    </row>
    <row r="45" spans="1:21" x14ac:dyDescent="0.25">
      <c r="A45" s="27" t="s">
        <v>5</v>
      </c>
      <c r="B45" s="34">
        <v>54.629910128243964</v>
      </c>
      <c r="C45" s="34">
        <v>61.034852849799471</v>
      </c>
      <c r="D45" s="34">
        <v>59.909042268592827</v>
      </c>
      <c r="E45" s="34">
        <v>50.944588361660458</v>
      </c>
      <c r="F45" s="34">
        <v>47.237419790611277</v>
      </c>
      <c r="G45" s="34">
        <v>51.452422584466127</v>
      </c>
      <c r="H45" s="34">
        <v>22.923765221771202</v>
      </c>
      <c r="I45" s="34">
        <v>25.911225772309322</v>
      </c>
      <c r="J45" s="34">
        <v>26.373556250398821</v>
      </c>
      <c r="K45" s="34">
        <v>25.417957606061535</v>
      </c>
      <c r="L45" s="34">
        <v>22</v>
      </c>
      <c r="M45" s="34">
        <v>20.232151375417391</v>
      </c>
      <c r="N45" s="35"/>
      <c r="O45" s="34">
        <v>20.301571441547825</v>
      </c>
      <c r="P45" s="34">
        <v>19.966565349544073</v>
      </c>
      <c r="Q45" s="34">
        <v>16.906699229491036</v>
      </c>
      <c r="R45" s="34">
        <v>15.980803161832169</v>
      </c>
    </row>
    <row r="46" spans="1:21" x14ac:dyDescent="0.25">
      <c r="A46" s="27" t="s">
        <v>6</v>
      </c>
      <c r="B46" s="34">
        <v>4.8722609310310006</v>
      </c>
      <c r="C46" s="34">
        <v>5.7702084392475843</v>
      </c>
      <c r="D46" s="34">
        <v>5.8453718566078114</v>
      </c>
      <c r="E46" s="34">
        <v>6.4699564036140771</v>
      </c>
      <c r="F46" s="34">
        <v>6.8287740628166169</v>
      </c>
      <c r="G46" s="34">
        <v>8.1110045687856065</v>
      </c>
      <c r="H46" s="34">
        <v>38.813664780302801</v>
      </c>
      <c r="I46" s="34">
        <v>32.883508632665212</v>
      </c>
      <c r="J46" s="34">
        <v>35.49231063748325</v>
      </c>
      <c r="K46" s="34">
        <v>3.52464799533728</v>
      </c>
      <c r="L46" s="34">
        <v>3</v>
      </c>
      <c r="M46" s="34">
        <v>3.507711877882016</v>
      </c>
      <c r="N46" s="35"/>
      <c r="O46" s="34">
        <v>3.5304447875980256</v>
      </c>
      <c r="P46" s="34">
        <v>4.7021276595744679</v>
      </c>
      <c r="Q46" s="34">
        <v>4.7354073408275141</v>
      </c>
      <c r="R46" s="34">
        <v>4.8033029853906415</v>
      </c>
    </row>
    <row r="47" spans="1:21" x14ac:dyDescent="0.25">
      <c r="A47" s="27" t="s">
        <v>24</v>
      </c>
      <c r="B47" s="34">
        <v>6.4096738362112475</v>
      </c>
      <c r="C47" s="34">
        <v>8.5409252669039137</v>
      </c>
      <c r="D47" s="34">
        <v>8.9914392723381482</v>
      </c>
      <c r="E47" s="34">
        <v>10.785366778290264</v>
      </c>
      <c r="F47" s="34">
        <v>11.66160081053698</v>
      </c>
      <c r="G47" s="34">
        <v>10.849455694060579</v>
      </c>
      <c r="H47" s="34">
        <v>12.381855352434004</v>
      </c>
      <c r="I47" s="34">
        <v>14.229013693193096</v>
      </c>
      <c r="J47" s="34">
        <v>16.919788143704931</v>
      </c>
      <c r="K47" s="34">
        <v>52.888125402619721</v>
      </c>
      <c r="L47" s="34">
        <v>54</v>
      </c>
      <c r="M47" s="34">
        <v>56.950230561297502</v>
      </c>
      <c r="N47" s="35"/>
      <c r="O47" s="34">
        <v>57.147182608169075</v>
      </c>
      <c r="P47" s="34">
        <v>57.209726443768993</v>
      </c>
      <c r="Q47" s="34">
        <v>59.123996948713554</v>
      </c>
      <c r="R47" s="34">
        <v>58.482602865410406</v>
      </c>
    </row>
    <row r="48" spans="1:21" x14ac:dyDescent="0.25">
      <c r="A48" s="27" t="s">
        <v>10</v>
      </c>
      <c r="B48" s="34">
        <v>15.66696960517015</v>
      </c>
      <c r="C48" s="34">
        <v>17.601536462746427</v>
      </c>
      <c r="D48" s="34">
        <v>15.864098448368111</v>
      </c>
      <c r="E48" s="34">
        <v>22.265748404625011</v>
      </c>
      <c r="F48" s="34">
        <v>23.809523809523807</v>
      </c>
      <c r="G48" s="34">
        <v>19.267866207907947</v>
      </c>
      <c r="H48" s="34">
        <v>19.649788154425053</v>
      </c>
      <c r="I48" s="34">
        <v>20.483561553218234</v>
      </c>
      <c r="J48" s="34">
        <v>15.407440495182184</v>
      </c>
      <c r="K48" s="34">
        <v>12.258044725298321</v>
      </c>
      <c r="L48" s="34">
        <v>14.000000000000002</v>
      </c>
      <c r="M48" s="34">
        <v>5.4189855302909837</v>
      </c>
      <c r="N48" s="35"/>
      <c r="O48" s="34">
        <v>5.3925576043842911</v>
      </c>
      <c r="P48" s="34">
        <v>5.8085106382978715</v>
      </c>
      <c r="Q48" s="34">
        <v>5.6120608601552844</v>
      </c>
      <c r="R48" s="34">
        <v>5.7658268049968244</v>
      </c>
    </row>
    <row r="49" spans="1:18" x14ac:dyDescent="0.25">
      <c r="A49" s="27" t="s">
        <v>25</v>
      </c>
      <c r="B49" s="34">
        <v>2.703726143592851</v>
      </c>
      <c r="C49" s="34">
        <v>3.4203242388295774</v>
      </c>
      <c r="D49" s="34">
        <v>3.2236490101658641</v>
      </c>
      <c r="E49" s="34">
        <v>3.9457888418525302</v>
      </c>
      <c r="F49" s="34">
        <v>3.8838230327592029</v>
      </c>
      <c r="G49" s="34">
        <v>3.6663094365164421</v>
      </c>
      <c r="H49" s="34">
        <v>4.1154336167817247</v>
      </c>
      <c r="I49" s="34">
        <v>4.9381491036581338</v>
      </c>
      <c r="J49" s="34">
        <v>4.8912003062982583</v>
      </c>
      <c r="K49" s="34">
        <v>5.2394245222246081</v>
      </c>
      <c r="L49" s="34">
        <v>5.6490384615384617</v>
      </c>
      <c r="M49" s="34">
        <v>13.528382890761645</v>
      </c>
      <c r="N49" s="35"/>
      <c r="O49" s="34">
        <v>13.270960123535291</v>
      </c>
      <c r="P49" s="34">
        <v>12.018237082066868</v>
      </c>
      <c r="Q49" s="34">
        <v>13.354404555641628</v>
      </c>
      <c r="R49" s="34">
        <v>14.743030559672524</v>
      </c>
    </row>
    <row r="50" spans="1:18" ht="12" x14ac:dyDescent="0.25">
      <c r="A50" s="68" t="s">
        <v>29</v>
      </c>
      <c r="B50" s="68"/>
      <c r="C50" s="68"/>
      <c r="D50" s="68"/>
      <c r="E50" s="68"/>
      <c r="F50" s="68"/>
      <c r="G50" s="68"/>
    </row>
    <row r="51" spans="1:18" ht="12" customHeight="1" x14ac:dyDescent="0.25">
      <c r="A51" s="69" t="s">
        <v>62</v>
      </c>
      <c r="B51" s="69"/>
      <c r="C51" s="69"/>
      <c r="D51" s="69"/>
      <c r="E51" s="69"/>
      <c r="F51" s="69"/>
      <c r="G51" s="69"/>
      <c r="H51" s="69"/>
      <c r="I51" s="69"/>
      <c r="J51" s="69"/>
      <c r="Q51" s="36"/>
    </row>
    <row r="71" spans="2:17" ht="66" customHeight="1" x14ac:dyDescent="0.25"/>
    <row r="72" spans="2:17" ht="15.75" customHeight="1" x14ac:dyDescent="0.25">
      <c r="B72" s="66" t="s">
        <v>26</v>
      </c>
      <c r="C72" s="66"/>
      <c r="D72" s="66"/>
      <c r="E72" s="66"/>
      <c r="F72" s="66"/>
      <c r="G72" s="66"/>
      <c r="H72" s="66"/>
      <c r="I72" s="66"/>
      <c r="J72" s="25"/>
      <c r="K72" s="25"/>
      <c r="L72" s="25"/>
      <c r="M72" s="25"/>
      <c r="N72" s="25"/>
      <c r="O72" s="25"/>
      <c r="P72" s="25"/>
      <c r="Q72" s="25"/>
    </row>
    <row r="73" spans="2:17" ht="21" customHeight="1" x14ac:dyDescent="0.25">
      <c r="B73" s="65" t="s">
        <v>27</v>
      </c>
      <c r="C73" s="65"/>
      <c r="D73" s="65"/>
      <c r="E73" s="65"/>
      <c r="F73" s="65"/>
      <c r="G73" s="65"/>
      <c r="H73" s="65"/>
      <c r="I73" s="65"/>
      <c r="J73" s="25"/>
      <c r="K73" s="25"/>
      <c r="L73" s="25"/>
      <c r="M73" s="25"/>
      <c r="N73" s="25"/>
      <c r="O73" s="25"/>
      <c r="P73" s="25"/>
      <c r="Q73" s="25"/>
    </row>
    <row r="74" spans="2:17" ht="13.5" customHeight="1" x14ac:dyDescent="0.25">
      <c r="B74" s="66" t="s">
        <v>28</v>
      </c>
      <c r="C74" s="66"/>
      <c r="D74" s="66"/>
      <c r="E74" s="66"/>
      <c r="F74" s="66"/>
      <c r="G74" s="66"/>
      <c r="H74" s="66"/>
      <c r="I74" s="66"/>
      <c r="J74" s="25"/>
      <c r="K74" s="25"/>
      <c r="L74" s="25"/>
      <c r="M74" s="25"/>
      <c r="N74" s="25"/>
      <c r="O74" s="25"/>
      <c r="P74" s="25"/>
      <c r="Q74" s="25"/>
    </row>
    <row r="75" spans="2:17" ht="13.5" customHeight="1" x14ac:dyDescent="0.2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</sheetData>
  <mergeCells count="16">
    <mergeCell ref="N36:U36"/>
    <mergeCell ref="N37:U37"/>
    <mergeCell ref="N38:U38"/>
    <mergeCell ref="N12:T12"/>
    <mergeCell ref="B72:I72"/>
    <mergeCell ref="A6:H6"/>
    <mergeCell ref="A7:H7"/>
    <mergeCell ref="A8:H8"/>
    <mergeCell ref="B74:I74"/>
    <mergeCell ref="B12:H12"/>
    <mergeCell ref="B36:I36"/>
    <mergeCell ref="B37:I37"/>
    <mergeCell ref="B38:I38"/>
    <mergeCell ref="A50:G50"/>
    <mergeCell ref="A51:J51"/>
    <mergeCell ref="B73:I7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1"/>
  <sheetViews>
    <sheetView showGridLines="0" workbookViewId="0">
      <selection activeCell="M9" sqref="M9"/>
    </sheetView>
  </sheetViews>
  <sheetFormatPr baseColWidth="10" defaultRowHeight="14.5" x14ac:dyDescent="0.35"/>
  <cols>
    <col min="1" max="1" width="15" customWidth="1"/>
    <col min="15" max="15" width="23.81640625" customWidth="1"/>
  </cols>
  <sheetData>
    <row r="1" spans="1:21" x14ac:dyDescent="0.35">
      <c r="A1" s="70" t="s">
        <v>56</v>
      </c>
      <c r="B1" s="70"/>
      <c r="C1" s="70"/>
      <c r="D1" s="70"/>
    </row>
    <row r="2" spans="1:21" x14ac:dyDescent="0.35">
      <c r="A2" s="71"/>
      <c r="B2" s="71"/>
      <c r="C2" s="71"/>
      <c r="D2" s="71"/>
    </row>
    <row r="3" spans="1:21" x14ac:dyDescent="0.35">
      <c r="A3" s="72" t="s">
        <v>0</v>
      </c>
      <c r="B3" s="72" t="s">
        <v>1</v>
      </c>
      <c r="C3" s="72" t="s">
        <v>2</v>
      </c>
      <c r="D3" s="72" t="s">
        <v>3</v>
      </c>
      <c r="O3" t="s">
        <v>57</v>
      </c>
    </row>
    <row r="4" spans="1:21" ht="42.75" customHeight="1" x14ac:dyDescent="0.35">
      <c r="A4" s="72"/>
      <c r="B4" s="72"/>
      <c r="C4" s="72"/>
      <c r="D4" s="72"/>
      <c r="E4" s="73" t="s">
        <v>56</v>
      </c>
      <c r="F4" s="73"/>
      <c r="G4" s="73"/>
      <c r="H4" s="73"/>
      <c r="I4" s="73"/>
      <c r="J4" s="73"/>
      <c r="K4" s="73"/>
      <c r="O4" s="28" t="s">
        <v>22</v>
      </c>
      <c r="P4" s="29" t="s">
        <v>19</v>
      </c>
      <c r="Q4" s="29" t="s">
        <v>20</v>
      </c>
      <c r="R4" s="29" t="s">
        <v>3</v>
      </c>
      <c r="S4" s="29" t="s">
        <v>19</v>
      </c>
      <c r="T4" s="29" t="s">
        <v>20</v>
      </c>
      <c r="U4" s="29" t="s">
        <v>3</v>
      </c>
    </row>
    <row r="5" spans="1:21" ht="15" customHeight="1" x14ac:dyDescent="0.35">
      <c r="A5" s="1" t="s">
        <v>4</v>
      </c>
      <c r="B5" s="2">
        <v>1035</v>
      </c>
      <c r="C5" s="2">
        <v>555</v>
      </c>
      <c r="D5" s="2">
        <f>SUM(B5:C5)</f>
        <v>1590</v>
      </c>
      <c r="O5" s="31" t="s">
        <v>23</v>
      </c>
      <c r="P5" s="30">
        <f>B5</f>
        <v>1035</v>
      </c>
      <c r="Q5" s="30">
        <f t="shared" ref="Q5:R7" si="0">C5</f>
        <v>555</v>
      </c>
      <c r="R5" s="30">
        <f t="shared" si="0"/>
        <v>1590</v>
      </c>
      <c r="S5" s="33">
        <f>P5/$P$11</f>
        <v>3.0809348181355433E-3</v>
      </c>
      <c r="T5" s="33">
        <f>Q5/$Q$11</f>
        <v>1.4898808900628972E-3</v>
      </c>
      <c r="U5" s="33">
        <f>R5/$R$11</f>
        <v>2.2443362269743807E-3</v>
      </c>
    </row>
    <row r="6" spans="1:21" x14ac:dyDescent="0.35">
      <c r="A6" s="1" t="s">
        <v>5</v>
      </c>
      <c r="B6" s="2">
        <v>77125</v>
      </c>
      <c r="C6" s="2">
        <v>36091</v>
      </c>
      <c r="D6" s="2">
        <f t="shared" ref="D6:D17" si="1">SUM(B6:C6)</f>
        <v>113216</v>
      </c>
      <c r="O6" s="31" t="s">
        <v>5</v>
      </c>
      <c r="P6" s="30">
        <f>B6</f>
        <v>77125</v>
      </c>
      <c r="Q6" s="30">
        <f t="shared" si="0"/>
        <v>36091</v>
      </c>
      <c r="R6" s="30">
        <f t="shared" si="0"/>
        <v>113216</v>
      </c>
      <c r="S6" s="33">
        <f t="shared" ref="S6:S11" si="2">P6/$P$11</f>
        <v>0.2295817370518877</v>
      </c>
      <c r="T6" s="33">
        <f t="shared" ref="T6:T11" si="3">Q6/$Q$11</f>
        <v>9.6885209375243281E-2</v>
      </c>
      <c r="U6" s="33">
        <f t="shared" ref="U6:U11" si="4">R6/$R$11</f>
        <v>0.15980803161832169</v>
      </c>
    </row>
    <row r="7" spans="1:21" x14ac:dyDescent="0.35">
      <c r="A7" s="1" t="s">
        <v>6</v>
      </c>
      <c r="B7" s="2">
        <v>21052</v>
      </c>
      <c r="C7" s="2">
        <v>12977</v>
      </c>
      <c r="D7" s="2">
        <f t="shared" si="1"/>
        <v>34029</v>
      </c>
      <c r="O7" s="31" t="s">
        <v>6</v>
      </c>
      <c r="P7" s="30">
        <f>B7</f>
        <v>21052</v>
      </c>
      <c r="Q7" s="30">
        <f t="shared" si="0"/>
        <v>12977</v>
      </c>
      <c r="R7" s="30">
        <f t="shared" si="0"/>
        <v>34029</v>
      </c>
      <c r="S7" s="33">
        <f t="shared" si="2"/>
        <v>6.2666511875738601E-2</v>
      </c>
      <c r="T7" s="33">
        <f t="shared" si="3"/>
        <v>3.4836368126749936E-2</v>
      </c>
      <c r="U7" s="33">
        <f t="shared" si="4"/>
        <v>4.8033029853906416E-2</v>
      </c>
    </row>
    <row r="8" spans="1:21" x14ac:dyDescent="0.35">
      <c r="A8" s="1" t="s">
        <v>7</v>
      </c>
      <c r="B8" s="2">
        <v>128478</v>
      </c>
      <c r="C8" s="2">
        <v>188919</v>
      </c>
      <c r="D8" s="2">
        <f t="shared" si="1"/>
        <v>317397</v>
      </c>
      <c r="O8" s="31" t="s">
        <v>24</v>
      </c>
      <c r="P8" s="30">
        <f>SUM(B8:B10)</f>
        <v>173594</v>
      </c>
      <c r="Q8" s="30">
        <f>SUM(C8:C10)</f>
        <v>240726</v>
      </c>
      <c r="R8" s="30">
        <f>SUM(D8:D10)</f>
        <v>414320</v>
      </c>
      <c r="S8" s="33">
        <f t="shared" si="2"/>
        <v>0.51674569934243619</v>
      </c>
      <c r="T8" s="33">
        <f t="shared" si="3"/>
        <v>0.64622174259690268</v>
      </c>
      <c r="U8" s="33">
        <f t="shared" si="4"/>
        <v>0.58482602865410405</v>
      </c>
    </row>
    <row r="9" spans="1:21" x14ac:dyDescent="0.35">
      <c r="A9" s="1" t="s">
        <v>8</v>
      </c>
      <c r="B9" s="2">
        <v>26737</v>
      </c>
      <c r="C9" s="2">
        <v>31594</v>
      </c>
      <c r="D9" s="2">
        <f t="shared" si="1"/>
        <v>58331</v>
      </c>
      <c r="M9" s="82">
        <f>D8/D18</f>
        <v>0.44801609146728771</v>
      </c>
      <c r="O9" s="31" t="s">
        <v>10</v>
      </c>
      <c r="P9" s="30">
        <f>SUM(B11)</f>
        <v>20158</v>
      </c>
      <c r="Q9" s="30">
        <f>SUM(C11)</f>
        <v>20690</v>
      </c>
      <c r="R9" s="30">
        <f>SUM(D11)</f>
        <v>40848</v>
      </c>
      <c r="S9" s="33">
        <f t="shared" si="2"/>
        <v>6.0005298612537471E-2</v>
      </c>
      <c r="T9" s="33">
        <f t="shared" si="3"/>
        <v>5.5541685793515934E-2</v>
      </c>
      <c r="U9" s="33">
        <f t="shared" si="4"/>
        <v>5.7658268049968243E-2</v>
      </c>
    </row>
    <row r="10" spans="1:21" x14ac:dyDescent="0.35">
      <c r="A10" s="1" t="s">
        <v>9</v>
      </c>
      <c r="B10" s="2">
        <v>18379</v>
      </c>
      <c r="C10" s="2">
        <v>20213</v>
      </c>
      <c r="D10" s="2">
        <f t="shared" si="1"/>
        <v>38592</v>
      </c>
      <c r="O10" s="31" t="s">
        <v>25</v>
      </c>
      <c r="P10" s="30">
        <f>SUM(B12:B17)</f>
        <v>42973</v>
      </c>
      <c r="Q10" s="30">
        <f>SUM(C12:C17)</f>
        <v>61474</v>
      </c>
      <c r="R10" s="30">
        <f>SUM(D12:D17)</f>
        <v>104447</v>
      </c>
      <c r="S10" s="33">
        <f t="shared" si="2"/>
        <v>0.12791981829926444</v>
      </c>
      <c r="T10" s="33">
        <f t="shared" si="3"/>
        <v>0.1650251132175253</v>
      </c>
      <c r="U10" s="33">
        <f t="shared" si="4"/>
        <v>0.14743030559672524</v>
      </c>
    </row>
    <row r="11" spans="1:21" x14ac:dyDescent="0.35">
      <c r="A11" s="1" t="s">
        <v>10</v>
      </c>
      <c r="B11" s="2">
        <v>20158</v>
      </c>
      <c r="C11" s="2">
        <v>20690</v>
      </c>
      <c r="D11" s="2">
        <f t="shared" si="1"/>
        <v>40848</v>
      </c>
      <c r="O11" s="32" t="s">
        <v>17</v>
      </c>
      <c r="P11" s="2">
        <f>SUM(P5:P10)</f>
        <v>335937</v>
      </c>
      <c r="Q11" s="2">
        <f>SUM(Q5:Q10)</f>
        <v>372513</v>
      </c>
      <c r="R11" s="2">
        <f>SUM(R5:R10)</f>
        <v>708450</v>
      </c>
      <c r="S11" s="33">
        <f t="shared" si="2"/>
        <v>1</v>
      </c>
      <c r="T11" s="33">
        <f t="shared" si="3"/>
        <v>1</v>
      </c>
      <c r="U11" s="33">
        <f t="shared" si="4"/>
        <v>1</v>
      </c>
    </row>
    <row r="12" spans="1:21" x14ac:dyDescent="0.35">
      <c r="A12" s="1" t="s">
        <v>11</v>
      </c>
      <c r="B12" s="2">
        <v>8984</v>
      </c>
      <c r="C12" s="2">
        <v>9480</v>
      </c>
      <c r="D12" s="2">
        <f t="shared" si="1"/>
        <v>18464</v>
      </c>
      <c r="O12" s="68" t="s">
        <v>26</v>
      </c>
      <c r="P12" s="68"/>
      <c r="Q12" s="68"/>
      <c r="R12" s="68"/>
      <c r="S12" s="68"/>
      <c r="T12" s="68"/>
      <c r="U12" s="68"/>
    </row>
    <row r="13" spans="1:21" ht="15" customHeight="1" x14ac:dyDescent="0.35">
      <c r="A13" s="1" t="s">
        <v>12</v>
      </c>
      <c r="B13" s="2">
        <v>22473</v>
      </c>
      <c r="C13" s="2">
        <v>39062</v>
      </c>
      <c r="D13" s="2">
        <f t="shared" si="1"/>
        <v>61535</v>
      </c>
      <c r="O13" s="69" t="s">
        <v>60</v>
      </c>
      <c r="P13" s="69"/>
      <c r="Q13" s="69"/>
      <c r="R13" s="69"/>
      <c r="S13" s="69"/>
      <c r="T13" s="69"/>
      <c r="U13" s="69"/>
    </row>
    <row r="14" spans="1:21" x14ac:dyDescent="0.35">
      <c r="A14" s="1" t="s">
        <v>13</v>
      </c>
      <c r="B14" s="2">
        <v>3775</v>
      </c>
      <c r="C14" s="2">
        <v>3812</v>
      </c>
      <c r="D14" s="2">
        <f t="shared" si="1"/>
        <v>7587</v>
      </c>
      <c r="O14" s="69"/>
      <c r="P14" s="69"/>
      <c r="Q14" s="69"/>
      <c r="R14" s="69"/>
      <c r="S14" s="69"/>
      <c r="T14" s="69"/>
      <c r="U14" s="69"/>
    </row>
    <row r="15" spans="1:21" x14ac:dyDescent="0.35">
      <c r="A15" s="1" t="s">
        <v>14</v>
      </c>
      <c r="B15" s="2">
        <v>2206</v>
      </c>
      <c r="C15" s="2">
        <v>1963</v>
      </c>
      <c r="D15" s="2">
        <f t="shared" si="1"/>
        <v>4169</v>
      </c>
    </row>
    <row r="16" spans="1:21" x14ac:dyDescent="0.35">
      <c r="A16" s="1" t="s">
        <v>15</v>
      </c>
      <c r="B16" s="2">
        <v>1707</v>
      </c>
      <c r="C16" s="2">
        <v>1456</v>
      </c>
      <c r="D16" s="2">
        <f t="shared" si="1"/>
        <v>3163</v>
      </c>
    </row>
    <row r="17" spans="1:7" x14ac:dyDescent="0.35">
      <c r="A17" s="1" t="s">
        <v>16</v>
      </c>
      <c r="B17" s="2">
        <v>3828</v>
      </c>
      <c r="C17" s="2">
        <v>5701</v>
      </c>
      <c r="D17" s="2">
        <f t="shared" si="1"/>
        <v>9529</v>
      </c>
    </row>
    <row r="18" spans="1:7" x14ac:dyDescent="0.35">
      <c r="A18" s="3" t="s">
        <v>17</v>
      </c>
      <c r="B18" s="2">
        <f>SUM(B5:B17)</f>
        <v>335937</v>
      </c>
      <c r="C18" s="2">
        <f>SUM(C5:C17)</f>
        <v>372513</v>
      </c>
      <c r="D18" s="2">
        <f>SUM(D5:D17)</f>
        <v>708450</v>
      </c>
    </row>
    <row r="20" spans="1:7" x14ac:dyDescent="0.35">
      <c r="A20" s="68" t="s">
        <v>26</v>
      </c>
      <c r="B20" s="68"/>
      <c r="C20" s="68"/>
      <c r="D20" s="68"/>
      <c r="E20" s="68"/>
      <c r="F20" s="68"/>
      <c r="G20" s="68"/>
    </row>
    <row r="21" spans="1:7" ht="27.75" customHeight="1" x14ac:dyDescent="0.35">
      <c r="A21" s="69" t="s">
        <v>60</v>
      </c>
      <c r="B21" s="69"/>
      <c r="C21" s="69"/>
      <c r="D21" s="69"/>
      <c r="E21" s="69"/>
      <c r="F21" s="69"/>
      <c r="G21" s="69"/>
    </row>
  </sheetData>
  <mergeCells count="10">
    <mergeCell ref="O12:U12"/>
    <mergeCell ref="O13:U14"/>
    <mergeCell ref="A1:D2"/>
    <mergeCell ref="A21:G21"/>
    <mergeCell ref="A3:A4"/>
    <mergeCell ref="B3:B4"/>
    <mergeCell ref="C3:C4"/>
    <mergeCell ref="D3:D4"/>
    <mergeCell ref="E4:K4"/>
    <mergeCell ref="A20:G20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65"/>
  <sheetViews>
    <sheetView showGridLines="0" topLeftCell="R1" zoomScale="115" zoomScaleNormal="115" workbookViewId="0">
      <selection activeCell="AD28" sqref="AD28"/>
    </sheetView>
  </sheetViews>
  <sheetFormatPr baseColWidth="10" defaultRowHeight="14.5" x14ac:dyDescent="0.35"/>
  <cols>
    <col min="1" max="1" width="15" style="40" customWidth="1"/>
    <col min="2" max="7" width="11.453125" style="40"/>
    <col min="27" max="27" width="6.1796875" customWidth="1"/>
  </cols>
  <sheetData>
    <row r="1" spans="1:31" x14ac:dyDescent="0.35">
      <c r="A1" s="63" t="s">
        <v>58</v>
      </c>
    </row>
    <row r="3" spans="1:31" ht="15" customHeight="1" x14ac:dyDescent="0.35">
      <c r="A3" s="77" t="s">
        <v>55</v>
      </c>
      <c r="B3" s="78" t="s">
        <v>3</v>
      </c>
      <c r="C3" s="79"/>
      <c r="D3" s="78" t="s">
        <v>19</v>
      </c>
      <c r="E3" s="79"/>
      <c r="F3" s="78" t="s">
        <v>20</v>
      </c>
      <c r="G3" s="79"/>
    </row>
    <row r="4" spans="1:31" s="40" customFormat="1" ht="42.75" customHeight="1" x14ac:dyDescent="0.25">
      <c r="A4" s="77"/>
      <c r="B4" s="80"/>
      <c r="C4" s="81"/>
      <c r="D4" s="80"/>
      <c r="E4" s="81"/>
      <c r="F4" s="80"/>
      <c r="G4" s="81"/>
      <c r="H4" s="62"/>
      <c r="J4" s="40">
        <v>2003</v>
      </c>
      <c r="K4" s="40">
        <v>2004</v>
      </c>
      <c r="L4" s="40">
        <v>2005</v>
      </c>
      <c r="M4" s="40">
        <v>2006</v>
      </c>
      <c r="N4" s="40">
        <v>2007</v>
      </c>
      <c r="O4" s="40">
        <v>2008</v>
      </c>
      <c r="P4" s="40">
        <v>2009</v>
      </c>
      <c r="Q4" s="40">
        <v>2010</v>
      </c>
      <c r="R4" s="40">
        <v>2011</v>
      </c>
      <c r="S4" s="40">
        <v>2012</v>
      </c>
      <c r="T4" s="40">
        <v>2013</v>
      </c>
      <c r="U4" s="40">
        <v>2014</v>
      </c>
      <c r="V4" s="40">
        <v>2015</v>
      </c>
      <c r="W4" s="40">
        <v>2016</v>
      </c>
      <c r="X4" s="40">
        <v>2017</v>
      </c>
      <c r="Y4" s="40">
        <v>2018</v>
      </c>
      <c r="Z4" s="61" t="s">
        <v>18</v>
      </c>
      <c r="AA4" s="61"/>
      <c r="AB4" s="61" t="s">
        <v>18</v>
      </c>
      <c r="AC4" s="40">
        <v>2020</v>
      </c>
      <c r="AD4" s="40">
        <v>2021</v>
      </c>
      <c r="AE4" s="40">
        <v>2022</v>
      </c>
    </row>
    <row r="5" spans="1:31" s="40" customFormat="1" ht="15" customHeight="1" x14ac:dyDescent="0.25">
      <c r="A5" s="58" t="s">
        <v>54</v>
      </c>
      <c r="B5" s="57">
        <f t="shared" ref="B5:B36" si="0">D5+F5</f>
        <v>123</v>
      </c>
      <c r="C5" s="45">
        <f t="shared" ref="C5:C36" si="1">B5/$B$61</f>
        <v>7.2444562240480607E-4</v>
      </c>
      <c r="D5" s="56">
        <v>5</v>
      </c>
      <c r="E5" s="43">
        <f t="shared" ref="E5:E36" si="2">D5/$D$61</f>
        <v>2.0211002869962409E-4</v>
      </c>
      <c r="F5" s="56">
        <v>118</v>
      </c>
      <c r="G5" s="43">
        <f t="shared" ref="G5:G36" si="3">F5/$F$61</f>
        <v>8.1353501647753125E-4</v>
      </c>
      <c r="H5" s="59"/>
      <c r="I5" s="40" t="s">
        <v>19</v>
      </c>
      <c r="J5" s="60">
        <v>71.099999999999994</v>
      </c>
      <c r="K5" s="60">
        <v>71.3</v>
      </c>
      <c r="L5" s="60">
        <v>69.7</v>
      </c>
      <c r="M5" s="60">
        <v>70.5</v>
      </c>
      <c r="N5" s="60">
        <v>71.400000000000006</v>
      </c>
      <c r="O5" s="60">
        <v>71.900000000000006</v>
      </c>
      <c r="P5" s="60">
        <v>72.599999999999994</v>
      </c>
      <c r="Q5" s="60">
        <v>72.900000000000006</v>
      </c>
      <c r="R5" s="60">
        <v>73.599999999999994</v>
      </c>
      <c r="S5" s="60">
        <v>74</v>
      </c>
      <c r="T5" s="60">
        <v>73.900000000000006</v>
      </c>
      <c r="U5" s="60">
        <v>74.2</v>
      </c>
      <c r="V5" s="60">
        <v>74.599999999999994</v>
      </c>
      <c r="W5" s="60">
        <v>74.8</v>
      </c>
      <c r="X5" s="60">
        <v>75.099999999999994</v>
      </c>
      <c r="Y5" s="60">
        <v>75.2</v>
      </c>
      <c r="Z5" s="60">
        <v>75.599999999999994</v>
      </c>
      <c r="AA5" s="60"/>
      <c r="AB5" s="60">
        <v>75.661365474068603</v>
      </c>
      <c r="AC5" s="60">
        <v>76.042656820079998</v>
      </c>
      <c r="AD5" s="60">
        <v>76.196431202315196</v>
      </c>
      <c r="AE5" s="60">
        <v>76.2</v>
      </c>
    </row>
    <row r="6" spans="1:31" s="40" customFormat="1" ht="15" customHeight="1" x14ac:dyDescent="0.25">
      <c r="A6" s="58" t="s">
        <v>53</v>
      </c>
      <c r="B6" s="57">
        <f t="shared" si="0"/>
        <v>49</v>
      </c>
      <c r="C6" s="45">
        <f t="shared" si="1"/>
        <v>2.886002886002886E-4</v>
      </c>
      <c r="D6" s="56">
        <v>2</v>
      </c>
      <c r="E6" s="43">
        <f t="shared" si="2"/>
        <v>8.0844011479849623E-5</v>
      </c>
      <c r="F6" s="56">
        <v>47</v>
      </c>
      <c r="G6" s="43">
        <f t="shared" si="3"/>
        <v>3.2403513368172858E-4</v>
      </c>
      <c r="H6" s="59"/>
      <c r="I6" s="40" t="s">
        <v>20</v>
      </c>
      <c r="J6" s="60">
        <v>68.7</v>
      </c>
      <c r="K6" s="60">
        <v>69.099999999999994</v>
      </c>
      <c r="L6" s="60">
        <v>67.400000000000006</v>
      </c>
      <c r="M6" s="60">
        <v>68.099999999999994</v>
      </c>
      <c r="N6" s="60">
        <v>68.5</v>
      </c>
      <c r="O6" s="60">
        <v>69.5</v>
      </c>
      <c r="P6" s="60">
        <v>70.400000000000006</v>
      </c>
      <c r="Q6" s="60">
        <v>70.900000000000006</v>
      </c>
      <c r="R6" s="60">
        <v>71.2</v>
      </c>
      <c r="S6" s="60">
        <v>71.7</v>
      </c>
      <c r="T6" s="60">
        <v>71.900000000000006</v>
      </c>
      <c r="U6" s="60">
        <v>71.900000000000006</v>
      </c>
      <c r="V6" s="60">
        <v>72.400000000000006</v>
      </c>
      <c r="W6" s="60">
        <v>72.5</v>
      </c>
      <c r="X6" s="60">
        <v>72.900000000000006</v>
      </c>
      <c r="Y6" s="60">
        <v>73.099999999999994</v>
      </c>
      <c r="Z6" s="60">
        <v>73.400000000000006</v>
      </c>
      <c r="AA6" s="60"/>
      <c r="AB6" s="60">
        <v>73.323905948201713</v>
      </c>
      <c r="AC6" s="60">
        <v>73.914168654209092</v>
      </c>
      <c r="AD6" s="60">
        <v>73.900000000000006</v>
      </c>
      <c r="AE6" s="60">
        <v>74.2</v>
      </c>
    </row>
    <row r="7" spans="1:31" s="40" customFormat="1" ht="15" customHeight="1" x14ac:dyDescent="0.25">
      <c r="A7" s="58" t="s">
        <v>52</v>
      </c>
      <c r="B7" s="57">
        <f t="shared" si="0"/>
        <v>54</v>
      </c>
      <c r="C7" s="45">
        <f t="shared" si="1"/>
        <v>3.1804929764113439E-4</v>
      </c>
      <c r="D7" s="56">
        <v>3</v>
      </c>
      <c r="E7" s="43">
        <f t="shared" si="2"/>
        <v>1.2126601721977445E-4</v>
      </c>
      <c r="F7" s="56">
        <v>51</v>
      </c>
      <c r="G7" s="43">
        <f t="shared" si="3"/>
        <v>3.5161259186740758E-4</v>
      </c>
      <c r="H7" s="59"/>
      <c r="I7" s="40" t="s">
        <v>3</v>
      </c>
      <c r="J7" s="60">
        <v>68.900000000000006</v>
      </c>
      <c r="K7" s="60">
        <v>69.3</v>
      </c>
      <c r="L7" s="60">
        <v>67.599999999999994</v>
      </c>
      <c r="M7" s="60">
        <v>68.400000000000006</v>
      </c>
      <c r="N7" s="60">
        <v>68.8</v>
      </c>
      <c r="O7" s="60">
        <v>69.8</v>
      </c>
      <c r="P7" s="60">
        <v>70.7</v>
      </c>
      <c r="Q7" s="60">
        <v>71.2</v>
      </c>
      <c r="R7" s="60">
        <v>71.5</v>
      </c>
      <c r="S7" s="60">
        <v>72</v>
      </c>
      <c r="T7" s="60">
        <v>72.099999999999994</v>
      </c>
      <c r="U7" s="60">
        <v>72.2</v>
      </c>
      <c r="V7" s="60">
        <v>72.7</v>
      </c>
      <c r="W7" s="60">
        <v>72.8</v>
      </c>
      <c r="X7" s="60">
        <v>73.2</v>
      </c>
      <c r="Y7" s="60">
        <v>73.400000000000006</v>
      </c>
      <c r="Z7" s="60">
        <v>73.7</v>
      </c>
      <c r="AA7" s="60"/>
      <c r="AB7" s="60">
        <v>73.650050891356955</v>
      </c>
      <c r="AC7" s="60">
        <v>74.203421804062131</v>
      </c>
      <c r="AD7" s="60">
        <v>74.2</v>
      </c>
      <c r="AE7" s="60">
        <v>74.5</v>
      </c>
    </row>
    <row r="8" spans="1:31" s="40" customFormat="1" ht="15" customHeight="1" x14ac:dyDescent="0.25">
      <c r="A8" s="58" t="s">
        <v>51</v>
      </c>
      <c r="B8" s="57">
        <f t="shared" si="0"/>
        <v>124</v>
      </c>
      <c r="C8" s="45">
        <f t="shared" si="1"/>
        <v>7.3033542421297522E-4</v>
      </c>
      <c r="D8" s="56">
        <v>9</v>
      </c>
      <c r="E8" s="43">
        <f t="shared" si="2"/>
        <v>3.6379805165932333E-4</v>
      </c>
      <c r="F8" s="56">
        <v>115</v>
      </c>
      <c r="G8" s="43">
        <f t="shared" si="3"/>
        <v>7.9285192283827196E-4</v>
      </c>
      <c r="H8" s="59"/>
    </row>
    <row r="9" spans="1:31" ht="15" customHeight="1" x14ac:dyDescent="0.35">
      <c r="A9" s="58" t="s">
        <v>50</v>
      </c>
      <c r="B9" s="57">
        <f t="shared" si="0"/>
        <v>7519</v>
      </c>
      <c r="C9" s="45">
        <f t="shared" si="1"/>
        <v>4.4285419795623879E-2</v>
      </c>
      <c r="D9" s="56">
        <v>510</v>
      </c>
      <c r="E9" s="43">
        <f t="shared" si="2"/>
        <v>2.0615222927361655E-2</v>
      </c>
      <c r="F9" s="56">
        <v>7009</v>
      </c>
      <c r="G9" s="43">
        <f t="shared" si="3"/>
        <v>4.8322601105856074E-2</v>
      </c>
      <c r="H9" s="38"/>
      <c r="I9" s="38"/>
      <c r="J9" s="38"/>
      <c r="K9" s="38"/>
      <c r="L9" s="38"/>
      <c r="M9" s="38"/>
      <c r="N9" s="38"/>
    </row>
    <row r="10" spans="1:31" ht="15" customHeight="1" x14ac:dyDescent="0.35">
      <c r="A10" s="58" t="s">
        <v>49</v>
      </c>
      <c r="B10" s="57">
        <f t="shared" si="0"/>
        <v>2049</v>
      </c>
      <c r="C10" s="45">
        <f t="shared" si="1"/>
        <v>1.2068203904938599E-2</v>
      </c>
      <c r="D10" s="56">
        <v>225</v>
      </c>
      <c r="E10" s="43">
        <f t="shared" si="2"/>
        <v>9.0949512914830829E-3</v>
      </c>
      <c r="F10" s="56">
        <v>1824</v>
      </c>
      <c r="G10" s="43">
        <f t="shared" si="3"/>
        <v>1.2575320932669635E-2</v>
      </c>
      <c r="H10" s="38"/>
      <c r="I10" s="38"/>
      <c r="J10" s="73" t="s">
        <v>48</v>
      </c>
      <c r="K10" s="73"/>
      <c r="L10" s="73"/>
      <c r="M10" s="73"/>
      <c r="N10" s="73"/>
      <c r="O10" s="73"/>
      <c r="P10" s="73"/>
    </row>
    <row r="11" spans="1:31" ht="15" customHeight="1" x14ac:dyDescent="0.35">
      <c r="A11" s="58" t="s">
        <v>47</v>
      </c>
      <c r="B11" s="57">
        <f t="shared" si="0"/>
        <v>2095</v>
      </c>
      <c r="C11" s="45">
        <f t="shared" si="1"/>
        <v>1.2339134788114379E-2</v>
      </c>
      <c r="D11" s="56">
        <v>215</v>
      </c>
      <c r="E11" s="43">
        <f t="shared" si="2"/>
        <v>8.6907312340838358E-3</v>
      </c>
      <c r="F11" s="56">
        <v>1880</v>
      </c>
      <c r="G11" s="43">
        <f t="shared" si="3"/>
        <v>1.2961405347269143E-2</v>
      </c>
      <c r="H11" s="38"/>
      <c r="I11" s="38"/>
      <c r="J11" s="73"/>
      <c r="K11" s="73"/>
      <c r="L11" s="73"/>
      <c r="M11" s="73"/>
      <c r="N11" s="73"/>
      <c r="O11" s="73"/>
      <c r="P11" s="73"/>
      <c r="Z11" s="38"/>
      <c r="AA11" s="38"/>
    </row>
    <row r="12" spans="1:31" ht="15" customHeight="1" x14ac:dyDescent="0.35">
      <c r="A12" s="58" t="s">
        <v>45</v>
      </c>
      <c r="B12" s="57">
        <f t="shared" si="0"/>
        <v>2227</v>
      </c>
      <c r="C12" s="45">
        <f t="shared" si="1"/>
        <v>1.3116588626792708E-2</v>
      </c>
      <c r="D12" s="56">
        <v>247</v>
      </c>
      <c r="E12" s="43">
        <f t="shared" si="2"/>
        <v>9.9842354177614289E-3</v>
      </c>
      <c r="F12" s="56">
        <v>1980</v>
      </c>
      <c r="G12" s="43">
        <f t="shared" si="3"/>
        <v>1.3650841801911118E-2</v>
      </c>
      <c r="H12" s="38"/>
      <c r="I12" s="38"/>
      <c r="J12" s="73"/>
      <c r="K12" s="73"/>
      <c r="L12" s="73"/>
      <c r="M12" s="73"/>
      <c r="N12" s="73"/>
      <c r="O12" s="73"/>
      <c r="P12" s="73"/>
      <c r="T12" s="73" t="s">
        <v>46</v>
      </c>
      <c r="U12" s="73"/>
      <c r="V12" s="73"/>
      <c r="W12" s="73"/>
      <c r="X12" s="73"/>
      <c r="Y12" s="73"/>
      <c r="Z12" s="38"/>
      <c r="AA12" s="38"/>
    </row>
    <row r="13" spans="1:31" ht="15" customHeight="1" x14ac:dyDescent="0.35">
      <c r="A13" s="42" t="s">
        <v>44</v>
      </c>
      <c r="B13" s="57">
        <f t="shared" si="0"/>
        <v>2483</v>
      </c>
      <c r="C13" s="45">
        <f t="shared" si="1"/>
        <v>1.4624377889684011E-2</v>
      </c>
      <c r="D13" s="56">
        <v>335</v>
      </c>
      <c r="E13" s="43">
        <f t="shared" si="2"/>
        <v>1.3541371922874813E-2</v>
      </c>
      <c r="F13" s="56">
        <v>2148</v>
      </c>
      <c r="G13" s="43">
        <f t="shared" si="3"/>
        <v>1.4809095045709637E-2</v>
      </c>
      <c r="J13" s="73"/>
      <c r="K13" s="73"/>
      <c r="L13" s="73"/>
      <c r="M13" s="73"/>
      <c r="N13" s="73"/>
      <c r="O13" s="73"/>
      <c r="P13" s="73"/>
      <c r="Z13" s="38"/>
      <c r="AA13" s="38"/>
    </row>
    <row r="14" spans="1:31" ht="15.5" x14ac:dyDescent="0.35">
      <c r="A14" s="42" t="s">
        <v>5</v>
      </c>
      <c r="B14" s="57">
        <f t="shared" si="0"/>
        <v>3050</v>
      </c>
      <c r="C14" s="45">
        <f t="shared" si="1"/>
        <v>1.7963895514915923E-2</v>
      </c>
      <c r="D14" s="56">
        <v>428</v>
      </c>
      <c r="E14" s="43">
        <f t="shared" si="2"/>
        <v>1.730061845668782E-2</v>
      </c>
      <c r="F14" s="56">
        <v>2622</v>
      </c>
      <c r="G14" s="43">
        <f t="shared" si="3"/>
        <v>1.8077023840712601E-2</v>
      </c>
      <c r="T14" s="38"/>
      <c r="U14" s="38"/>
      <c r="V14" s="38"/>
      <c r="W14" s="38"/>
      <c r="X14" s="38"/>
      <c r="Y14" s="38"/>
      <c r="Z14" s="38"/>
      <c r="AA14" s="38"/>
    </row>
    <row r="15" spans="1:31" x14ac:dyDescent="0.35">
      <c r="A15" s="42" t="s">
        <v>6</v>
      </c>
      <c r="B15" s="57">
        <f t="shared" si="0"/>
        <v>3914</v>
      </c>
      <c r="C15" s="45">
        <f t="shared" si="1"/>
        <v>2.3052684277174072E-2</v>
      </c>
      <c r="D15" s="56">
        <v>599</v>
      </c>
      <c r="E15" s="43">
        <f t="shared" si="2"/>
        <v>2.4212781438214964E-2</v>
      </c>
      <c r="F15" s="56">
        <v>3315</v>
      </c>
      <c r="G15" s="43">
        <f t="shared" si="3"/>
        <v>2.2854818471381492E-2</v>
      </c>
    </row>
    <row r="16" spans="1:31" x14ac:dyDescent="0.35">
      <c r="A16" s="42" t="s">
        <v>7</v>
      </c>
      <c r="B16" s="57">
        <f t="shared" si="0"/>
        <v>4391</v>
      </c>
      <c r="C16" s="45">
        <f t="shared" si="1"/>
        <v>2.5862119739670762E-2</v>
      </c>
      <c r="D16" s="56">
        <v>675</v>
      </c>
      <c r="E16" s="43">
        <f t="shared" si="2"/>
        <v>2.728485387444925E-2</v>
      </c>
      <c r="F16" s="56">
        <v>3716</v>
      </c>
      <c r="G16" s="43">
        <f t="shared" si="3"/>
        <v>2.5619458654495816E-2</v>
      </c>
    </row>
    <row r="17" spans="1:20" x14ac:dyDescent="0.35">
      <c r="A17" s="42" t="s">
        <v>8</v>
      </c>
      <c r="B17" s="57">
        <f t="shared" si="0"/>
        <v>3699</v>
      </c>
      <c r="C17" s="45">
        <f t="shared" si="1"/>
        <v>2.1786376888417704E-2</v>
      </c>
      <c r="D17" s="56">
        <v>528</v>
      </c>
      <c r="E17" s="43">
        <f t="shared" si="2"/>
        <v>2.1342819030680301E-2</v>
      </c>
      <c r="F17" s="56">
        <v>3171</v>
      </c>
      <c r="G17" s="43">
        <f t="shared" si="3"/>
        <v>2.1862029976697048E-2</v>
      </c>
    </row>
    <row r="18" spans="1:20" x14ac:dyDescent="0.35">
      <c r="A18" s="42" t="s">
        <v>9</v>
      </c>
      <c r="B18" s="57">
        <f t="shared" si="0"/>
        <v>3843</v>
      </c>
      <c r="C18" s="45">
        <f t="shared" si="1"/>
        <v>2.2634508348794064E-2</v>
      </c>
      <c r="D18" s="56">
        <v>514</v>
      </c>
      <c r="E18" s="43">
        <f t="shared" si="2"/>
        <v>2.0776910950321355E-2</v>
      </c>
      <c r="F18" s="56">
        <v>3329</v>
      </c>
      <c r="G18" s="43">
        <f t="shared" si="3"/>
        <v>2.2951339575031371E-2</v>
      </c>
    </row>
    <row r="19" spans="1:20" x14ac:dyDescent="0.35">
      <c r="A19" s="42" t="s">
        <v>10</v>
      </c>
      <c r="B19" s="57">
        <f t="shared" si="0"/>
        <v>4176</v>
      </c>
      <c r="C19" s="45">
        <f t="shared" si="1"/>
        <v>2.4595812350914393E-2</v>
      </c>
      <c r="D19" s="56">
        <v>574</v>
      </c>
      <c r="E19" s="43">
        <f t="shared" si="2"/>
        <v>2.3202231294716845E-2</v>
      </c>
      <c r="F19" s="56">
        <v>3602</v>
      </c>
      <c r="G19" s="43">
        <f t="shared" si="3"/>
        <v>2.4833501096203962E-2</v>
      </c>
    </row>
    <row r="20" spans="1:20" x14ac:dyDescent="0.35">
      <c r="A20" s="42" t="s">
        <v>11</v>
      </c>
      <c r="B20" s="57">
        <f t="shared" si="0"/>
        <v>4248</v>
      </c>
      <c r="C20" s="45">
        <f t="shared" si="1"/>
        <v>2.5019878081102571E-2</v>
      </c>
      <c r="D20" s="56">
        <v>593</v>
      </c>
      <c r="E20" s="43">
        <f t="shared" si="2"/>
        <v>2.3970249403775415E-2</v>
      </c>
      <c r="F20" s="56">
        <v>3655</v>
      </c>
      <c r="G20" s="43">
        <f t="shared" si="3"/>
        <v>2.5198902417164212E-2</v>
      </c>
    </row>
    <row r="21" spans="1:20" ht="15.65" customHeight="1" x14ac:dyDescent="0.35">
      <c r="A21" s="42" t="s">
        <v>12</v>
      </c>
      <c r="B21" s="57">
        <f t="shared" si="0"/>
        <v>4421</v>
      </c>
      <c r="C21" s="45">
        <f t="shared" si="1"/>
        <v>2.6038813793915833E-2</v>
      </c>
      <c r="D21" s="56">
        <v>623</v>
      </c>
      <c r="E21" s="43">
        <f t="shared" si="2"/>
        <v>2.5182909575973161E-2</v>
      </c>
      <c r="F21" s="56">
        <v>3798</v>
      </c>
      <c r="G21" s="43">
        <f t="shared" si="3"/>
        <v>2.6184796547302235E-2</v>
      </c>
      <c r="H21" s="73"/>
      <c r="I21" s="73"/>
      <c r="J21" s="73"/>
      <c r="K21" s="73"/>
      <c r="L21" s="73"/>
      <c r="M21" s="73"/>
      <c r="N21" s="73"/>
    </row>
    <row r="22" spans="1:20" x14ac:dyDescent="0.35">
      <c r="A22" s="42" t="s">
        <v>13</v>
      </c>
      <c r="B22" s="57">
        <f t="shared" si="0"/>
        <v>4469</v>
      </c>
      <c r="C22" s="45">
        <f t="shared" si="1"/>
        <v>2.6321524280707956E-2</v>
      </c>
      <c r="D22" s="56">
        <v>600</v>
      </c>
      <c r="E22" s="43">
        <f t="shared" si="2"/>
        <v>2.4253203443954888E-2</v>
      </c>
      <c r="F22" s="56">
        <v>3869</v>
      </c>
      <c r="G22" s="43">
        <f t="shared" si="3"/>
        <v>2.6674296430098037E-2</v>
      </c>
      <c r="H22" s="73"/>
      <c r="I22" s="73"/>
      <c r="J22" s="73"/>
      <c r="K22" s="73"/>
      <c r="L22" s="73"/>
      <c r="M22" s="73"/>
      <c r="N22" s="73"/>
    </row>
    <row r="23" spans="1:20" x14ac:dyDescent="0.35">
      <c r="A23" s="42" t="s">
        <v>14</v>
      </c>
      <c r="B23" s="57">
        <f t="shared" si="0"/>
        <v>4821</v>
      </c>
      <c r="C23" s="45">
        <f t="shared" si="1"/>
        <v>2.8394734517183495E-2</v>
      </c>
      <c r="D23" s="56">
        <v>649</v>
      </c>
      <c r="E23" s="43">
        <f t="shared" si="2"/>
        <v>2.6233881725211204E-2</v>
      </c>
      <c r="F23" s="56">
        <v>4172</v>
      </c>
      <c r="G23" s="43">
        <f t="shared" si="3"/>
        <v>2.8763288887663226E-2</v>
      </c>
      <c r="H23" s="73"/>
      <c r="I23" s="73"/>
      <c r="J23" s="73"/>
      <c r="K23" s="73"/>
      <c r="L23" s="73"/>
      <c r="M23" s="73"/>
      <c r="N23" s="73"/>
    </row>
    <row r="24" spans="1:20" x14ac:dyDescent="0.35">
      <c r="A24" s="42" t="s">
        <v>15</v>
      </c>
      <c r="B24" s="57">
        <f t="shared" si="0"/>
        <v>5064</v>
      </c>
      <c r="C24" s="45">
        <f t="shared" si="1"/>
        <v>2.9825956356568602E-2</v>
      </c>
      <c r="D24" s="56">
        <v>718</v>
      </c>
      <c r="E24" s="43">
        <f t="shared" si="2"/>
        <v>2.9023000121266018E-2</v>
      </c>
      <c r="F24" s="56">
        <v>4346</v>
      </c>
      <c r="G24" s="43">
        <f t="shared" si="3"/>
        <v>2.9962908318740263E-2</v>
      </c>
      <c r="H24" s="73"/>
      <c r="I24" s="73"/>
      <c r="J24" s="73"/>
      <c r="K24" s="73"/>
      <c r="L24" s="73"/>
      <c r="M24" s="73"/>
      <c r="N24" s="73"/>
    </row>
    <row r="25" spans="1:20" x14ac:dyDescent="0.35">
      <c r="A25" s="42" t="s">
        <v>43</v>
      </c>
      <c r="B25" s="57">
        <f t="shared" si="0"/>
        <v>5348</v>
      </c>
      <c r="C25" s="45">
        <f t="shared" si="1"/>
        <v>3.1498660070088641E-2</v>
      </c>
      <c r="D25" s="56">
        <v>759</v>
      </c>
      <c r="E25" s="43">
        <f t="shared" si="2"/>
        <v>3.0680302356602934E-2</v>
      </c>
      <c r="F25" s="56">
        <v>4589</v>
      </c>
      <c r="G25" s="43">
        <f t="shared" si="3"/>
        <v>3.1638238903520265E-2</v>
      </c>
    </row>
    <row r="26" spans="1:20" x14ac:dyDescent="0.35">
      <c r="A26" s="42" t="s">
        <v>42</v>
      </c>
      <c r="B26" s="57">
        <f t="shared" si="0"/>
        <v>5640</v>
      </c>
      <c r="C26" s="45">
        <f t="shared" si="1"/>
        <v>3.3218482198074037E-2</v>
      </c>
      <c r="D26" s="56">
        <v>807</v>
      </c>
      <c r="E26" s="43">
        <f t="shared" si="2"/>
        <v>3.2620558632119323E-2</v>
      </c>
      <c r="F26" s="56">
        <v>4833</v>
      </c>
      <c r="G26" s="43">
        <f t="shared" si="3"/>
        <v>3.3320463852846684E-2</v>
      </c>
    </row>
    <row r="27" spans="1:20" x14ac:dyDescent="0.35">
      <c r="A27" s="42" t="s">
        <v>41</v>
      </c>
      <c r="B27" s="57">
        <f t="shared" si="0"/>
        <v>5754</v>
      </c>
      <c r="C27" s="45">
        <f t="shared" si="1"/>
        <v>3.3889919604205315E-2</v>
      </c>
      <c r="D27" s="56">
        <v>829</v>
      </c>
      <c r="E27" s="43">
        <f t="shared" si="2"/>
        <v>3.3509842758397669E-2</v>
      </c>
      <c r="F27" s="56">
        <v>4925</v>
      </c>
      <c r="G27" s="43">
        <f t="shared" si="3"/>
        <v>3.39547453911173E-2</v>
      </c>
    </row>
    <row r="28" spans="1:20" x14ac:dyDescent="0.35">
      <c r="A28" s="42" t="s">
        <v>40</v>
      </c>
      <c r="B28" s="57">
        <f t="shared" si="0"/>
        <v>6163</v>
      </c>
      <c r="C28" s="45">
        <f t="shared" si="1"/>
        <v>3.6298848543746501E-2</v>
      </c>
      <c r="D28" s="56">
        <v>858</v>
      </c>
      <c r="E28" s="43">
        <f t="shared" si="2"/>
        <v>3.4682080924855488E-2</v>
      </c>
      <c r="F28" s="56">
        <v>5305</v>
      </c>
      <c r="G28" s="43">
        <f t="shared" si="3"/>
        <v>3.6574603918756811E-2</v>
      </c>
    </row>
    <row r="29" spans="1:20" x14ac:dyDescent="0.35">
      <c r="A29" s="42" t="s">
        <v>39</v>
      </c>
      <c r="B29" s="57">
        <f t="shared" si="0"/>
        <v>6181</v>
      </c>
      <c r="C29" s="45">
        <f t="shared" si="1"/>
        <v>3.6404864976293548E-2</v>
      </c>
      <c r="D29" s="56">
        <v>845</v>
      </c>
      <c r="E29" s="43">
        <f t="shared" si="2"/>
        <v>3.415659485023647E-2</v>
      </c>
      <c r="F29" s="56">
        <v>5336</v>
      </c>
      <c r="G29" s="43">
        <f t="shared" si="3"/>
        <v>3.6788329219695819E-2</v>
      </c>
      <c r="J29" s="37" t="s">
        <v>26</v>
      </c>
    </row>
    <row r="30" spans="1:20" x14ac:dyDescent="0.35">
      <c r="A30" s="42" t="s">
        <v>38</v>
      </c>
      <c r="B30" s="57">
        <f t="shared" si="0"/>
        <v>5534</v>
      </c>
      <c r="C30" s="45">
        <f t="shared" si="1"/>
        <v>3.2594163206408101E-2</v>
      </c>
      <c r="D30" s="56">
        <v>745</v>
      </c>
      <c r="E30" s="43">
        <f t="shared" si="2"/>
        <v>3.0114394276243989E-2</v>
      </c>
      <c r="F30" s="56">
        <v>4789</v>
      </c>
      <c r="G30" s="43">
        <f t="shared" si="3"/>
        <v>3.3017111812804215E-2</v>
      </c>
      <c r="J30" s="69" t="s">
        <v>59</v>
      </c>
      <c r="K30" s="69"/>
      <c r="L30" s="69"/>
      <c r="M30" s="69"/>
      <c r="N30" s="69"/>
      <c r="O30" s="69"/>
    </row>
    <row r="31" spans="1:20" x14ac:dyDescent="0.35">
      <c r="A31" s="42" t="s">
        <v>37</v>
      </c>
      <c r="B31" s="57">
        <f t="shared" si="0"/>
        <v>5045</v>
      </c>
      <c r="C31" s="45">
        <f t="shared" si="1"/>
        <v>2.9714050122213388E-2</v>
      </c>
      <c r="D31" s="56">
        <v>716</v>
      </c>
      <c r="E31" s="43">
        <f t="shared" si="2"/>
        <v>2.8942156109786166E-2</v>
      </c>
      <c r="F31" s="56">
        <v>4329</v>
      </c>
      <c r="G31" s="43">
        <f t="shared" si="3"/>
        <v>2.9845704121451124E-2</v>
      </c>
      <c r="J31" s="69"/>
      <c r="K31" s="69"/>
      <c r="L31" s="69"/>
      <c r="M31" s="69"/>
      <c r="N31" s="69"/>
      <c r="O31" s="69"/>
    </row>
    <row r="32" spans="1:20" ht="15" customHeight="1" x14ac:dyDescent="0.35">
      <c r="A32" s="42" t="s">
        <v>36</v>
      </c>
      <c r="B32" s="57">
        <f t="shared" si="0"/>
        <v>5290</v>
      </c>
      <c r="C32" s="45">
        <f t="shared" si="1"/>
        <v>3.1157051565214831E-2</v>
      </c>
      <c r="D32" s="56">
        <v>730</v>
      </c>
      <c r="E32" s="43">
        <f t="shared" si="2"/>
        <v>2.9508064190145115E-2</v>
      </c>
      <c r="F32" s="56">
        <v>4560</v>
      </c>
      <c r="G32" s="43">
        <f t="shared" si="3"/>
        <v>3.1438302331674092E-2</v>
      </c>
      <c r="J32" s="76" t="s">
        <v>35</v>
      </c>
      <c r="K32" s="76"/>
      <c r="L32" s="76"/>
      <c r="M32" s="76"/>
      <c r="N32" s="76"/>
      <c r="O32" s="76"/>
      <c r="T32" s="37" t="s">
        <v>26</v>
      </c>
    </row>
    <row r="33" spans="1:27" x14ac:dyDescent="0.35">
      <c r="A33" s="42" t="s">
        <v>33</v>
      </c>
      <c r="B33" s="57">
        <f t="shared" si="0"/>
        <v>5113</v>
      </c>
      <c r="C33" s="45">
        <f t="shared" si="1"/>
        <v>3.0114556645168891E-2</v>
      </c>
      <c r="D33" s="56">
        <v>684</v>
      </c>
      <c r="E33" s="43">
        <f t="shared" si="2"/>
        <v>2.7648651926108575E-2</v>
      </c>
      <c r="F33" s="56">
        <v>4429</v>
      </c>
      <c r="G33" s="43">
        <f t="shared" si="3"/>
        <v>3.0535140576093103E-2</v>
      </c>
      <c r="J33" s="76"/>
      <c r="K33" s="76"/>
      <c r="L33" s="76"/>
      <c r="M33" s="76"/>
      <c r="N33" s="76"/>
      <c r="O33" s="76"/>
      <c r="T33" s="69" t="s">
        <v>59</v>
      </c>
      <c r="U33" s="69"/>
      <c r="V33" s="69"/>
      <c r="W33" s="69"/>
      <c r="X33" s="69"/>
      <c r="Y33" s="69"/>
    </row>
    <row r="34" spans="1:27" x14ac:dyDescent="0.35">
      <c r="A34" s="42" t="str">
        <f t="shared" ref="A34:A59" ca="1" si="4">_xlfn.CONCAT($A34," ans")</f>
        <v>80 ans</v>
      </c>
      <c r="B34" s="57">
        <f t="shared" si="0"/>
        <v>5009</v>
      </c>
      <c r="C34" s="45">
        <f t="shared" si="1"/>
        <v>2.9502017257119297E-2</v>
      </c>
      <c r="D34" s="56">
        <v>656</v>
      </c>
      <c r="E34" s="43">
        <f t="shared" si="2"/>
        <v>2.651683576539068E-2</v>
      </c>
      <c r="F34" s="56">
        <v>4353</v>
      </c>
      <c r="G34" s="43">
        <f t="shared" si="3"/>
        <v>3.0011168870565201E-2</v>
      </c>
      <c r="T34" s="69"/>
      <c r="U34" s="69"/>
      <c r="V34" s="69"/>
      <c r="W34" s="69"/>
      <c r="X34" s="69"/>
      <c r="Y34" s="69"/>
    </row>
    <row r="35" spans="1:27" ht="18.75" customHeight="1" x14ac:dyDescent="0.35">
      <c r="A35" s="42" t="str">
        <f t="shared" ca="1" si="4"/>
        <v>81 ans</v>
      </c>
      <c r="B35" s="57">
        <f t="shared" si="0"/>
        <v>4794</v>
      </c>
      <c r="C35" s="45">
        <f t="shared" si="1"/>
        <v>2.8235709868362928E-2</v>
      </c>
      <c r="D35" s="56">
        <v>659</v>
      </c>
      <c r="E35" s="43">
        <f t="shared" si="2"/>
        <v>2.6638101782610453E-2</v>
      </c>
      <c r="F35" s="56">
        <v>4135</v>
      </c>
      <c r="G35" s="43">
        <f t="shared" si="3"/>
        <v>2.8508197399445694E-2</v>
      </c>
      <c r="T35" s="69" t="s">
        <v>34</v>
      </c>
      <c r="U35" s="69"/>
      <c r="V35" s="69"/>
      <c r="W35" s="69"/>
      <c r="X35" s="69"/>
      <c r="Y35" s="69"/>
      <c r="Z35" s="69"/>
      <c r="AA35" s="69"/>
    </row>
    <row r="36" spans="1:27" x14ac:dyDescent="0.35">
      <c r="A36" s="42" t="str">
        <f t="shared" ca="1" si="4"/>
        <v>82 ans</v>
      </c>
      <c r="B36" s="57">
        <f t="shared" si="0"/>
        <v>5370</v>
      </c>
      <c r="C36" s="45">
        <f t="shared" si="1"/>
        <v>3.1628235709868363E-2</v>
      </c>
      <c r="D36" s="56">
        <v>796</v>
      </c>
      <c r="E36" s="43">
        <f t="shared" si="2"/>
        <v>3.2175916568980154E-2</v>
      </c>
      <c r="F36" s="56">
        <v>4574</v>
      </c>
      <c r="G36" s="43">
        <f t="shared" si="3"/>
        <v>3.1534823435323968E-2</v>
      </c>
      <c r="T36" s="39"/>
      <c r="U36" s="39"/>
      <c r="V36" s="39"/>
      <c r="W36" s="39"/>
      <c r="X36" s="39"/>
      <c r="Y36" s="39"/>
    </row>
    <row r="37" spans="1:27" x14ac:dyDescent="0.35">
      <c r="A37" s="42" t="str">
        <f t="shared" ca="1" si="4"/>
        <v>83 ans</v>
      </c>
      <c r="B37" s="57">
        <f t="shared" ref="B37:B59" si="5">D37+F37</f>
        <v>5292</v>
      </c>
      <c r="C37" s="45">
        <f t="shared" ref="C37:C59" si="6">B37/$B$61</f>
        <v>3.1168831168831169E-2</v>
      </c>
      <c r="D37" s="56">
        <v>744</v>
      </c>
      <c r="E37" s="43">
        <f t="shared" ref="E37:E59" si="7">D37/$D$61</f>
        <v>3.0073972270504061E-2</v>
      </c>
      <c r="F37" s="56">
        <v>4548</v>
      </c>
      <c r="G37" s="43">
        <f t="shared" ref="G37:G59" si="8">F37/$F$61</f>
        <v>3.1355569957117052E-2</v>
      </c>
    </row>
    <row r="38" spans="1:27" x14ac:dyDescent="0.35">
      <c r="A38" s="42" t="str">
        <f t="shared" ca="1" si="4"/>
        <v>84 ans</v>
      </c>
      <c r="B38" s="57">
        <f t="shared" si="5"/>
        <v>5294</v>
      </c>
      <c r="C38" s="45">
        <f t="shared" si="6"/>
        <v>3.1180610772447506E-2</v>
      </c>
      <c r="D38" s="56">
        <v>795</v>
      </c>
      <c r="E38" s="43">
        <f t="shared" si="7"/>
        <v>3.2135494563240226E-2</v>
      </c>
      <c r="F38" s="56">
        <v>4499</v>
      </c>
      <c r="G38" s="43">
        <f t="shared" si="8"/>
        <v>3.1017746094342484E-2</v>
      </c>
    </row>
    <row r="39" spans="1:27" x14ac:dyDescent="0.35">
      <c r="A39" s="42" t="str">
        <f t="shared" ca="1" si="4"/>
        <v>85 ans</v>
      </c>
      <c r="B39" s="57">
        <f t="shared" si="5"/>
        <v>5019</v>
      </c>
      <c r="C39" s="45">
        <f t="shared" si="6"/>
        <v>2.9560915275200991E-2</v>
      </c>
      <c r="D39" s="56">
        <v>802</v>
      </c>
      <c r="E39" s="43">
        <f t="shared" si="7"/>
        <v>3.2418448603419699E-2</v>
      </c>
      <c r="F39" s="56">
        <v>4217</v>
      </c>
      <c r="G39" s="43">
        <f t="shared" si="8"/>
        <v>2.9073535292252112E-2</v>
      </c>
    </row>
    <row r="40" spans="1:27" x14ac:dyDescent="0.35">
      <c r="A40" s="42" t="str">
        <f t="shared" ca="1" si="4"/>
        <v>86 ans</v>
      </c>
      <c r="B40" s="57">
        <f t="shared" si="5"/>
        <v>4666</v>
      </c>
      <c r="C40" s="45">
        <f t="shared" si="6"/>
        <v>2.7481815236917277E-2</v>
      </c>
      <c r="D40" s="56">
        <v>761</v>
      </c>
      <c r="E40" s="43">
        <f t="shared" si="7"/>
        <v>3.0761146368082783E-2</v>
      </c>
      <c r="F40" s="56">
        <v>3905</v>
      </c>
      <c r="G40" s="43">
        <f t="shared" si="8"/>
        <v>2.6922493553769151E-2</v>
      </c>
    </row>
    <row r="41" spans="1:27" x14ac:dyDescent="0.35">
      <c r="A41" s="42" t="str">
        <f t="shared" ca="1" si="4"/>
        <v>87 ans</v>
      </c>
      <c r="B41" s="57">
        <f t="shared" si="5"/>
        <v>4385</v>
      </c>
      <c r="C41" s="45">
        <f t="shared" si="6"/>
        <v>2.5826780928821746E-2</v>
      </c>
      <c r="D41" s="56">
        <v>734</v>
      </c>
      <c r="E41" s="43">
        <f t="shared" si="7"/>
        <v>2.9669752213104816E-2</v>
      </c>
      <c r="F41" s="56">
        <v>3651</v>
      </c>
      <c r="G41" s="43">
        <f t="shared" si="8"/>
        <v>2.517132495897853E-2</v>
      </c>
    </row>
    <row r="42" spans="1:27" x14ac:dyDescent="0.35">
      <c r="A42" s="42" t="str">
        <f t="shared" ca="1" si="4"/>
        <v>88 ans</v>
      </c>
      <c r="B42" s="57">
        <f t="shared" si="5"/>
        <v>3770</v>
      </c>
      <c r="C42" s="45">
        <f t="shared" si="6"/>
        <v>2.2204552816797715E-2</v>
      </c>
      <c r="D42" s="56">
        <v>699</v>
      </c>
      <c r="E42" s="43">
        <f t="shared" si="7"/>
        <v>2.8254982012207445E-2</v>
      </c>
      <c r="F42" s="56">
        <v>3071</v>
      </c>
      <c r="G42" s="43">
        <f t="shared" si="8"/>
        <v>2.1172593522055073E-2</v>
      </c>
    </row>
    <row r="43" spans="1:27" x14ac:dyDescent="0.35">
      <c r="A43" s="42" t="str">
        <f t="shared" ca="1" si="4"/>
        <v>89 ans</v>
      </c>
      <c r="B43" s="57">
        <f t="shared" si="5"/>
        <v>3386</v>
      </c>
      <c r="C43" s="45">
        <f t="shared" si="6"/>
        <v>1.994286892246076E-2</v>
      </c>
      <c r="D43" s="56">
        <v>658</v>
      </c>
      <c r="E43" s="43">
        <f t="shared" si="7"/>
        <v>2.6597679776870529E-2</v>
      </c>
      <c r="F43" s="56">
        <v>2728</v>
      </c>
      <c r="G43" s="43">
        <f t="shared" si="8"/>
        <v>1.8807826482633096E-2</v>
      </c>
    </row>
    <row r="44" spans="1:27" x14ac:dyDescent="0.35">
      <c r="A44" s="42" t="str">
        <f t="shared" ca="1" si="4"/>
        <v>90 ans</v>
      </c>
      <c r="B44" s="57">
        <f t="shared" si="5"/>
        <v>2815</v>
      </c>
      <c r="C44" s="45">
        <f t="shared" si="6"/>
        <v>1.6579792089996173E-2</v>
      </c>
      <c r="D44" s="56">
        <v>601</v>
      </c>
      <c r="E44" s="43">
        <f t="shared" si="7"/>
        <v>2.4293625449694815E-2</v>
      </c>
      <c r="F44" s="56">
        <v>2214</v>
      </c>
      <c r="G44" s="43">
        <f t="shared" si="8"/>
        <v>1.5264123105773341E-2</v>
      </c>
    </row>
    <row r="45" spans="1:27" x14ac:dyDescent="0.35">
      <c r="A45" s="42" t="str">
        <f t="shared" ca="1" si="4"/>
        <v>91 ans</v>
      </c>
      <c r="B45" s="57">
        <f t="shared" si="5"/>
        <v>2182</v>
      </c>
      <c r="C45" s="45">
        <f t="shared" si="6"/>
        <v>1.2851547545425097E-2</v>
      </c>
      <c r="D45" s="56">
        <v>487</v>
      </c>
      <c r="E45" s="43">
        <f t="shared" si="7"/>
        <v>1.9685516795343385E-2</v>
      </c>
      <c r="F45" s="56">
        <v>1695</v>
      </c>
      <c r="G45" s="43">
        <f t="shared" si="8"/>
        <v>1.1685947906181488E-2</v>
      </c>
    </row>
    <row r="46" spans="1:27" x14ac:dyDescent="0.35">
      <c r="A46" s="42" t="str">
        <f t="shared" ca="1" si="4"/>
        <v>92 ans</v>
      </c>
      <c r="B46" s="57">
        <f t="shared" si="5"/>
        <v>1639</v>
      </c>
      <c r="C46" s="45">
        <f t="shared" si="6"/>
        <v>9.653385163589245E-3</v>
      </c>
      <c r="D46" s="56">
        <v>388</v>
      </c>
      <c r="E46" s="43">
        <f t="shared" si="7"/>
        <v>1.5683738227090828E-2</v>
      </c>
      <c r="F46" s="56">
        <v>1251</v>
      </c>
      <c r="G46" s="43">
        <f t="shared" si="8"/>
        <v>8.6248500475711153E-3</v>
      </c>
    </row>
    <row r="47" spans="1:27" x14ac:dyDescent="0.35">
      <c r="A47" s="42" t="str">
        <f t="shared" ca="1" si="4"/>
        <v>93 ans</v>
      </c>
      <c r="B47" s="57">
        <f t="shared" si="5"/>
        <v>1165</v>
      </c>
      <c r="C47" s="45">
        <f t="shared" si="6"/>
        <v>6.8616191065170654E-3</v>
      </c>
      <c r="D47" s="56">
        <v>298</v>
      </c>
      <c r="E47" s="43">
        <f t="shared" si="7"/>
        <v>1.2045757710497595E-2</v>
      </c>
      <c r="F47" s="56">
        <v>867</v>
      </c>
      <c r="G47" s="43">
        <f t="shared" si="8"/>
        <v>5.977414061745929E-3</v>
      </c>
    </row>
    <row r="48" spans="1:27" x14ac:dyDescent="0.35">
      <c r="A48" s="42" t="str">
        <f t="shared" ca="1" si="4"/>
        <v>94 ans</v>
      </c>
      <c r="B48" s="57">
        <f t="shared" si="5"/>
        <v>832</v>
      </c>
      <c r="C48" s="45">
        <f t="shared" si="6"/>
        <v>4.9003151043967366E-3</v>
      </c>
      <c r="D48" s="56">
        <v>238</v>
      </c>
      <c r="E48" s="43">
        <f t="shared" si="7"/>
        <v>9.620437366102106E-3</v>
      </c>
      <c r="F48" s="56">
        <v>594</v>
      </c>
      <c r="G48" s="43">
        <f t="shared" si="8"/>
        <v>4.095252540573335E-3</v>
      </c>
    </row>
    <row r="49" spans="1:7" x14ac:dyDescent="0.35">
      <c r="A49" s="42" t="str">
        <f t="shared" ca="1" si="4"/>
        <v>95 ans</v>
      </c>
      <c r="B49" s="57">
        <f t="shared" si="5"/>
        <v>518</v>
      </c>
      <c r="C49" s="45">
        <f t="shared" si="6"/>
        <v>3.0509173366316225E-3</v>
      </c>
      <c r="D49" s="56">
        <v>145</v>
      </c>
      <c r="E49" s="43">
        <f t="shared" si="7"/>
        <v>5.8611908322890984E-3</v>
      </c>
      <c r="F49" s="56">
        <v>373</v>
      </c>
      <c r="G49" s="43">
        <f t="shared" si="8"/>
        <v>2.571597975814569E-3</v>
      </c>
    </row>
    <row r="50" spans="1:7" x14ac:dyDescent="0.35">
      <c r="A50" s="42" t="str">
        <f t="shared" ca="1" si="4"/>
        <v>96 ans</v>
      </c>
      <c r="B50" s="57">
        <f t="shared" si="5"/>
        <v>370</v>
      </c>
      <c r="C50" s="45">
        <f t="shared" si="6"/>
        <v>2.1792266690225876E-3</v>
      </c>
      <c r="D50" s="56">
        <v>122</v>
      </c>
      <c r="E50" s="43">
        <f t="shared" si="7"/>
        <v>4.9314847002708273E-3</v>
      </c>
      <c r="F50" s="56">
        <v>248</v>
      </c>
      <c r="G50" s="43">
        <f t="shared" si="8"/>
        <v>1.7098024075120997E-3</v>
      </c>
    </row>
    <row r="51" spans="1:7" x14ac:dyDescent="0.35">
      <c r="A51" s="42" t="str">
        <f t="shared" ca="1" si="4"/>
        <v>97 ans</v>
      </c>
      <c r="B51" s="57">
        <f t="shared" si="5"/>
        <v>169</v>
      </c>
      <c r="C51" s="45">
        <f t="shared" si="6"/>
        <v>9.9537650558058723E-4</v>
      </c>
      <c r="D51" s="56">
        <v>54</v>
      </c>
      <c r="E51" s="43">
        <f t="shared" si="7"/>
        <v>2.18278830995594E-3</v>
      </c>
      <c r="F51" s="56">
        <v>115</v>
      </c>
      <c r="G51" s="43">
        <f t="shared" si="8"/>
        <v>7.9285192283827196E-4</v>
      </c>
    </row>
    <row r="52" spans="1:7" x14ac:dyDescent="0.35">
      <c r="A52" s="42" t="str">
        <f t="shared" ca="1" si="4"/>
        <v>98 ans</v>
      </c>
      <c r="B52" s="57">
        <f t="shared" si="5"/>
        <v>115</v>
      </c>
      <c r="C52" s="45">
        <f t="shared" si="6"/>
        <v>6.7732720793945279E-4</v>
      </c>
      <c r="D52" s="56">
        <v>45</v>
      </c>
      <c r="E52" s="43">
        <f t="shared" si="7"/>
        <v>1.8189902582966167E-3</v>
      </c>
      <c r="F52" s="56">
        <v>70</v>
      </c>
      <c r="G52" s="43">
        <f t="shared" si="8"/>
        <v>4.8260551824938296E-4</v>
      </c>
    </row>
    <row r="53" spans="1:7" x14ac:dyDescent="0.35">
      <c r="A53" s="42" t="str">
        <f t="shared" ca="1" si="4"/>
        <v>99 ans</v>
      </c>
      <c r="B53" s="57">
        <f t="shared" si="5"/>
        <v>66</v>
      </c>
      <c r="C53" s="45">
        <f t="shared" si="6"/>
        <v>3.8872691933916425E-4</v>
      </c>
      <c r="D53" s="56">
        <v>19</v>
      </c>
      <c r="E53" s="43">
        <f t="shared" si="7"/>
        <v>7.680181090585715E-4</v>
      </c>
      <c r="F53" s="56">
        <v>47</v>
      </c>
      <c r="G53" s="43">
        <f t="shared" si="8"/>
        <v>3.2403513368172858E-4</v>
      </c>
    </row>
    <row r="54" spans="1:7" x14ac:dyDescent="0.35">
      <c r="A54" s="42" t="str">
        <f t="shared" ca="1" si="4"/>
        <v>100 ans</v>
      </c>
      <c r="B54" s="57">
        <f t="shared" si="5"/>
        <v>24</v>
      </c>
      <c r="C54" s="45">
        <f t="shared" si="6"/>
        <v>1.4135524339605973E-4</v>
      </c>
      <c r="D54" s="56">
        <v>6</v>
      </c>
      <c r="E54" s="43">
        <f t="shared" si="7"/>
        <v>2.425320344395489E-4</v>
      </c>
      <c r="F54" s="56">
        <v>18</v>
      </c>
      <c r="G54" s="43">
        <f t="shared" si="8"/>
        <v>1.2409856183555562E-4</v>
      </c>
    </row>
    <row r="55" spans="1:7" x14ac:dyDescent="0.35">
      <c r="A55" s="42" t="str">
        <f t="shared" ca="1" si="4"/>
        <v>101 ans</v>
      </c>
      <c r="B55" s="57">
        <f t="shared" si="5"/>
        <v>14</v>
      </c>
      <c r="C55" s="45">
        <f t="shared" si="6"/>
        <v>8.245722531436817E-5</v>
      </c>
      <c r="D55" s="56">
        <v>6</v>
      </c>
      <c r="E55" s="43">
        <f t="shared" si="7"/>
        <v>2.425320344395489E-4</v>
      </c>
      <c r="F55" s="56">
        <v>8</v>
      </c>
      <c r="G55" s="43">
        <f t="shared" si="8"/>
        <v>5.5154916371358055E-5</v>
      </c>
    </row>
    <row r="56" spans="1:7" x14ac:dyDescent="0.35">
      <c r="A56" s="42" t="str">
        <f t="shared" ca="1" si="4"/>
        <v>102 ans</v>
      </c>
      <c r="B56" s="57">
        <f t="shared" si="5"/>
        <v>2</v>
      </c>
      <c r="C56" s="45">
        <f t="shared" si="6"/>
        <v>1.1779603616338309E-5</v>
      </c>
      <c r="D56" s="56">
        <v>1</v>
      </c>
      <c r="E56" s="43">
        <f t="shared" si="7"/>
        <v>4.0422005739924812E-5</v>
      </c>
      <c r="F56" s="56">
        <v>1</v>
      </c>
      <c r="G56" s="43">
        <f t="shared" si="8"/>
        <v>6.8943645464197569E-6</v>
      </c>
    </row>
    <row r="57" spans="1:7" x14ac:dyDescent="0.35">
      <c r="A57" s="42" t="str">
        <f t="shared" ca="1" si="4"/>
        <v>103 ans</v>
      </c>
      <c r="B57" s="57">
        <f t="shared" si="5"/>
        <v>2</v>
      </c>
      <c r="C57" s="45">
        <f t="shared" si="6"/>
        <v>1.1779603616338309E-5</v>
      </c>
      <c r="D57" s="56">
        <v>0</v>
      </c>
      <c r="E57" s="43">
        <f t="shared" si="7"/>
        <v>0</v>
      </c>
      <c r="F57" s="56">
        <v>2</v>
      </c>
      <c r="G57" s="43">
        <f t="shared" si="8"/>
        <v>1.3788729092839514E-5</v>
      </c>
    </row>
    <row r="58" spans="1:7" x14ac:dyDescent="0.35">
      <c r="A58" s="42" t="str">
        <f t="shared" ca="1" si="4"/>
        <v>104 ans</v>
      </c>
      <c r="B58" s="57">
        <f t="shared" si="5"/>
        <v>0</v>
      </c>
      <c r="C58" s="45">
        <f t="shared" si="6"/>
        <v>0</v>
      </c>
      <c r="D58" s="56">
        <v>0</v>
      </c>
      <c r="E58" s="43">
        <f t="shared" si="7"/>
        <v>0</v>
      </c>
      <c r="F58" s="56">
        <v>0</v>
      </c>
      <c r="G58" s="43">
        <f t="shared" si="8"/>
        <v>0</v>
      </c>
    </row>
    <row r="59" spans="1:7" x14ac:dyDescent="0.35">
      <c r="A59" s="55" t="str">
        <f t="shared" ca="1" si="4"/>
        <v>105 ans</v>
      </c>
      <c r="B59" s="54">
        <f t="shared" si="5"/>
        <v>0</v>
      </c>
      <c r="C59" s="53">
        <f t="shared" si="6"/>
        <v>0</v>
      </c>
      <c r="D59" s="52">
        <v>0</v>
      </c>
      <c r="E59" s="51">
        <f t="shared" si="7"/>
        <v>0</v>
      </c>
      <c r="F59" s="52">
        <v>0</v>
      </c>
      <c r="G59" s="51">
        <f t="shared" si="8"/>
        <v>0</v>
      </c>
    </row>
    <row r="60" spans="1:7" x14ac:dyDescent="0.35">
      <c r="A60" s="50" t="s">
        <v>32</v>
      </c>
      <c r="B60" s="49"/>
      <c r="C60" s="48"/>
      <c r="D60" s="47"/>
      <c r="E60" s="46"/>
      <c r="F60" s="47"/>
      <c r="G60" s="46"/>
    </row>
    <row r="61" spans="1:7" x14ac:dyDescent="0.35">
      <c r="A61" s="42" t="s">
        <v>17</v>
      </c>
      <c r="B61" s="44">
        <f>SUM(B5:B60)</f>
        <v>169785</v>
      </c>
      <c r="C61" s="45">
        <f>B61/$B$61</f>
        <v>1</v>
      </c>
      <c r="D61" s="44">
        <f>SUM(D5:D60)</f>
        <v>24739</v>
      </c>
      <c r="E61" s="43">
        <f>D61/$D$61</f>
        <v>1</v>
      </c>
      <c r="F61" s="44">
        <f>SUM(F5:F60)</f>
        <v>145046</v>
      </c>
      <c r="G61" s="43">
        <f>F61/$F$61</f>
        <v>1</v>
      </c>
    </row>
    <row r="62" spans="1:7" x14ac:dyDescent="0.35">
      <c r="A62" s="42" t="s">
        <v>31</v>
      </c>
      <c r="B62" s="74">
        <v>74.5</v>
      </c>
      <c r="C62" s="75"/>
      <c r="D62" s="74">
        <v>76.2</v>
      </c>
      <c r="E62" s="75"/>
      <c r="F62" s="74">
        <v>74.2</v>
      </c>
      <c r="G62" s="75"/>
    </row>
    <row r="63" spans="1:7" x14ac:dyDescent="0.35">
      <c r="A63" s="41" t="s">
        <v>30</v>
      </c>
    </row>
    <row r="64" spans="1:7" x14ac:dyDescent="0.35">
      <c r="A64" s="69" t="s">
        <v>59</v>
      </c>
      <c r="B64" s="69"/>
      <c r="C64" s="69"/>
      <c r="D64" s="69"/>
      <c r="E64" s="69"/>
      <c r="F64" s="69"/>
    </row>
    <row r="65" spans="1:6" x14ac:dyDescent="0.35">
      <c r="A65" s="69"/>
      <c r="B65" s="69"/>
      <c r="C65" s="69"/>
      <c r="D65" s="69"/>
      <c r="E65" s="69"/>
      <c r="F65" s="69"/>
    </row>
  </sheetData>
  <mergeCells count="15">
    <mergeCell ref="J30:O31"/>
    <mergeCell ref="J32:O33"/>
    <mergeCell ref="H21:N24"/>
    <mergeCell ref="T12:Y12"/>
    <mergeCell ref="A3:A4"/>
    <mergeCell ref="B3:C4"/>
    <mergeCell ref="D3:E4"/>
    <mergeCell ref="F3:G4"/>
    <mergeCell ref="J10:P13"/>
    <mergeCell ref="B62:C62"/>
    <mergeCell ref="D62:E62"/>
    <mergeCell ref="F62:G62"/>
    <mergeCell ref="A64:F65"/>
    <mergeCell ref="T33:Y34"/>
    <mergeCell ref="T35:AA35"/>
  </mergeCells>
  <pageMargins left="0.7" right="0.7" top="0.75" bottom="0.75" header="0.3" footer="0.3"/>
  <pageSetup paperSize="9" orientation="portrait" verticalDpi="0" r:id="rId1"/>
  <drawing r:id="rId2"/>
</worksheet>
</file>

<file path=docMetadata/LabelInfo.xml><?xml version="1.0" encoding="utf-8"?>
<clbl:labelList xmlns:clbl="http://schemas.microsoft.com/office/2020/mipLabelMetadata">
  <clbl:label id="{c8ed0d54-54d7-4498-9042-bf1d68447b7b}" enabled="1" method="Privileged" siteId="{7512341a-42c3-44bb-beee-e013048f124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1_ Evol. âges dts. directs</vt:lpstr>
      <vt:lpstr>2_Pyramide nvx dts directs</vt:lpstr>
      <vt:lpstr>3_Evol. âges dts dérivés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Z013107</dc:creator>
  <cp:lastModifiedBy>ARABI Samya</cp:lastModifiedBy>
  <dcterms:created xsi:type="dcterms:W3CDTF">2022-10-27T12:45:27Z</dcterms:created>
  <dcterms:modified xsi:type="dcterms:W3CDTF">2024-04-01T23:02:54Z</dcterms:modified>
</cp:coreProperties>
</file>